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sc\Downloads\"/>
    </mc:Choice>
  </mc:AlternateContent>
  <xr:revisionPtr revIDLastSave="0" documentId="13_ncr:1_{A0A1BD2D-7A5C-4EF7-850D-118DC02C73CD}" xr6:coauthVersionLast="46" xr6:coauthVersionMax="46" xr10:uidLastSave="{00000000-0000-0000-0000-000000000000}"/>
  <workbookProtection workbookPassword="CC01" lockStructure="1"/>
  <bookViews>
    <workbookView xWindow="-120" yWindow="-120" windowWidth="29040" windowHeight="15840" xr2:uid="{00000000-000D-0000-FFFF-FFFF00000000}"/>
  </bookViews>
  <sheets>
    <sheet name="PE Calc" sheetId="1" r:id="rId1"/>
    <sheet name="Graph" sheetId="3" state="hidden" r:id="rId2"/>
  </sheets>
  <definedNames>
    <definedName name="large">'PE Calc'!$C$36:$C$38</definedName>
    <definedName name="_xlnm.Print_Area" localSheetId="0">'PE Calc'!$A$1:$N$39</definedName>
    <definedName name="small">'PE Calc'!$B$36:$B$37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1" i="3" l="1"/>
  <c r="CV1" i="3" s="1"/>
  <c r="CU1" i="3" s="1"/>
  <c r="CT1" i="3" s="1"/>
  <c r="CS1" i="3" s="1"/>
  <c r="CR1" i="3" s="1"/>
  <c r="CQ1" i="3" s="1"/>
  <c r="CP1" i="3" s="1"/>
  <c r="CO1" i="3" s="1"/>
  <c r="CN1" i="3" s="1"/>
  <c r="CM1" i="3" s="1"/>
  <c r="CL1" i="3" s="1"/>
  <c r="CK1" i="3" s="1"/>
  <c r="CJ1" i="3" s="1"/>
  <c r="CI1" i="3" s="1"/>
  <c r="CH1" i="3" s="1"/>
  <c r="CG1" i="3" s="1"/>
  <c r="CF1" i="3" s="1"/>
  <c r="CE1" i="3" s="1"/>
  <c r="CD1" i="3" s="1"/>
  <c r="CC1" i="3" s="1"/>
  <c r="CB1" i="3" s="1"/>
  <c r="CA1" i="3" s="1"/>
  <c r="BZ1" i="3" s="1"/>
  <c r="BY1" i="3" s="1"/>
  <c r="BX1" i="3" s="1"/>
  <c r="BW1" i="3" s="1"/>
  <c r="BV1" i="3" s="1"/>
  <c r="BU1" i="3" s="1"/>
  <c r="BT1" i="3" s="1"/>
  <c r="BS1" i="3" s="1"/>
  <c r="BR1" i="3" s="1"/>
  <c r="BQ1" i="3" s="1"/>
  <c r="BP1" i="3" s="1"/>
  <c r="BO1" i="3" s="1"/>
  <c r="BN1" i="3" s="1"/>
  <c r="BM1" i="3" s="1"/>
  <c r="BL1" i="3" s="1"/>
  <c r="BK1" i="3" s="1"/>
  <c r="BJ1" i="3" s="1"/>
  <c r="BI1" i="3" s="1"/>
  <c r="BH1" i="3" s="1"/>
  <c r="BG1" i="3" s="1"/>
  <c r="BF1" i="3" s="1"/>
  <c r="BE1" i="3" s="1"/>
  <c r="BD1" i="3" s="1"/>
  <c r="BC1" i="3" s="1"/>
  <c r="BB1" i="3" s="1"/>
  <c r="BA1" i="3" s="1"/>
  <c r="AZ1" i="3" s="1"/>
  <c r="AY1" i="3" s="1"/>
  <c r="AX1" i="3" s="1"/>
  <c r="AW1" i="3" s="1"/>
  <c r="AV1" i="3" s="1"/>
  <c r="AU1" i="3" s="1"/>
  <c r="AT1" i="3" s="1"/>
  <c r="AS1" i="3" s="1"/>
  <c r="AR1" i="3" s="1"/>
  <c r="AQ1" i="3" s="1"/>
  <c r="AP1" i="3" s="1"/>
  <c r="AO1" i="3" s="1"/>
  <c r="AN1" i="3" s="1"/>
  <c r="AM1" i="3" s="1"/>
  <c r="AL1" i="3" s="1"/>
  <c r="AK1" i="3" s="1"/>
  <c r="AJ1" i="3" s="1"/>
  <c r="AI1" i="3" s="1"/>
  <c r="AH1" i="3" s="1"/>
  <c r="AG1" i="3" s="1"/>
  <c r="AF1" i="3" s="1"/>
  <c r="AE1" i="3" s="1"/>
  <c r="AD1" i="3" s="1"/>
  <c r="AC1" i="3" s="1"/>
  <c r="AB1" i="3" s="1"/>
  <c r="AA1" i="3" s="1"/>
  <c r="Z1" i="3" s="1"/>
  <c r="Y1" i="3" s="1"/>
  <c r="X1" i="3" s="1"/>
  <c r="W1" i="3" s="1"/>
  <c r="V1" i="3" s="1"/>
  <c r="U1" i="3" s="1"/>
  <c r="T1" i="3" s="1"/>
  <c r="S1" i="3" s="1"/>
  <c r="R1" i="3" s="1"/>
  <c r="Q1" i="3" s="1"/>
  <c r="P1" i="3" s="1"/>
  <c r="O1" i="3" s="1"/>
  <c r="N1" i="3" s="1"/>
  <c r="M1" i="3" s="1"/>
  <c r="L1" i="3" s="1"/>
  <c r="K1" i="3" s="1"/>
  <c r="J1" i="3" s="1"/>
  <c r="I1" i="3" s="1"/>
  <c r="H1" i="3" s="1"/>
  <c r="G1" i="3" s="1"/>
  <c r="F1" i="3" s="1"/>
  <c r="E1" i="3" s="1"/>
  <c r="D1" i="3" s="1"/>
  <c r="C1" i="3" s="1"/>
  <c r="B1" i="3" s="1"/>
  <c r="CY1" i="3"/>
  <c r="CZ1" i="3" s="1"/>
  <c r="DA1" i="3" s="1"/>
  <c r="DB1" i="3" s="1"/>
  <c r="DC1" i="3" s="1"/>
  <c r="DD1" i="3" s="1"/>
  <c r="DE1" i="3" s="1"/>
  <c r="DF1" i="3" s="1"/>
  <c r="DG1" i="3" s="1"/>
  <c r="DH1" i="3" s="1"/>
  <c r="DI1" i="3" s="1"/>
  <c r="DJ1" i="3" s="1"/>
  <c r="DK1" i="3" s="1"/>
  <c r="DL1" i="3" s="1"/>
  <c r="DM1" i="3" s="1"/>
  <c r="DN1" i="3" s="1"/>
  <c r="DO1" i="3" s="1"/>
  <c r="DP1" i="3" s="1"/>
  <c r="DQ1" i="3" s="1"/>
  <c r="DR1" i="3" s="1"/>
  <c r="DS1" i="3" s="1"/>
  <c r="DT1" i="3" s="1"/>
  <c r="DU1" i="3" s="1"/>
  <c r="DV1" i="3" s="1"/>
  <c r="DW1" i="3" s="1"/>
  <c r="DX1" i="3" s="1"/>
  <c r="DY1" i="3" s="1"/>
  <c r="DZ1" i="3" s="1"/>
  <c r="EA1" i="3" s="1"/>
  <c r="EB1" i="3" s="1"/>
  <c r="EC1" i="3" s="1"/>
  <c r="ED1" i="3" s="1"/>
  <c r="EE1" i="3" s="1"/>
  <c r="EF1" i="3" s="1"/>
  <c r="EG1" i="3" s="1"/>
  <c r="EH1" i="3" s="1"/>
  <c r="EI1" i="3" s="1"/>
  <c r="EJ1" i="3" s="1"/>
  <c r="EK1" i="3" s="1"/>
  <c r="EL1" i="3" s="1"/>
  <c r="EM1" i="3" s="1"/>
  <c r="EN1" i="3" s="1"/>
  <c r="EO1" i="3" s="1"/>
  <c r="EP1" i="3" s="1"/>
  <c r="EQ1" i="3" s="1"/>
  <c r="ER1" i="3" s="1"/>
  <c r="ES1" i="3" s="1"/>
  <c r="ET1" i="3" s="1"/>
  <c r="EU1" i="3" s="1"/>
  <c r="EV1" i="3" s="1"/>
  <c r="EW1" i="3" s="1"/>
  <c r="EX1" i="3" s="1"/>
  <c r="EY1" i="3" s="1"/>
  <c r="EZ1" i="3" s="1"/>
  <c r="FA1" i="3" s="1"/>
  <c r="FB1" i="3" s="1"/>
  <c r="FC1" i="3" s="1"/>
  <c r="FD1" i="3" s="1"/>
  <c r="FE1" i="3" s="1"/>
  <c r="FF1" i="3" s="1"/>
  <c r="FG1" i="3" s="1"/>
  <c r="FH1" i="3" s="1"/>
  <c r="FI1" i="3" s="1"/>
  <c r="FJ1" i="3" s="1"/>
  <c r="FK1" i="3" s="1"/>
  <c r="FL1" i="3" s="1"/>
  <c r="FM1" i="3" s="1"/>
  <c r="FN1" i="3" s="1"/>
  <c r="FO1" i="3" s="1"/>
  <c r="FP1" i="3" s="1"/>
  <c r="FQ1" i="3" s="1"/>
  <c r="FR1" i="3" s="1"/>
  <c r="FS1" i="3" s="1"/>
  <c r="FT1" i="3" s="1"/>
  <c r="FU1" i="3" s="1"/>
  <c r="FV1" i="3" s="1"/>
  <c r="FW1" i="3" s="1"/>
  <c r="FX1" i="3" s="1"/>
  <c r="FY1" i="3" s="1"/>
  <c r="FZ1" i="3" s="1"/>
  <c r="GA1" i="3" s="1"/>
  <c r="GB1" i="3" s="1"/>
  <c r="GC1" i="3" s="1"/>
  <c r="GD1" i="3" s="1"/>
  <c r="GE1" i="3" s="1"/>
  <c r="GF1" i="3" s="1"/>
  <c r="GG1" i="3" s="1"/>
  <c r="GH1" i="3" s="1"/>
  <c r="GI1" i="3" s="1"/>
  <c r="GJ1" i="3" s="1"/>
  <c r="GK1" i="3" s="1"/>
  <c r="GL1" i="3" s="1"/>
  <c r="GM1" i="3" s="1"/>
  <c r="GN1" i="3" s="1"/>
  <c r="GO1" i="3" s="1"/>
  <c r="GP1" i="3" s="1"/>
  <c r="GQ1" i="3" s="1"/>
  <c r="GR1" i="3" s="1"/>
  <c r="GS1" i="3" s="1"/>
  <c r="GT1" i="3" s="1"/>
  <c r="A20" i="1"/>
  <c r="A14" i="1"/>
  <c r="B28" i="1"/>
  <c r="B25" i="1"/>
  <c r="B30" i="1" s="1"/>
  <c r="A19" i="1" s="1"/>
  <c r="B24" i="1"/>
  <c r="B29" i="1" s="1"/>
  <c r="A13" i="1" s="1"/>
  <c r="B23" i="1"/>
  <c r="B26" i="1"/>
  <c r="B27" i="1"/>
  <c r="B17" i="1" l="1"/>
  <c r="B18" i="1" s="1"/>
  <c r="D18" i="1" s="1"/>
  <c r="B32" i="1"/>
  <c r="B31" i="1"/>
  <c r="B13" i="1"/>
  <c r="B14" i="1" s="1"/>
  <c r="B19" i="1"/>
  <c r="A12" i="1" l="1"/>
  <c r="A9" i="1"/>
  <c r="A18" i="1"/>
  <c r="A17" i="1"/>
  <c r="A11" i="1"/>
  <c r="D17" i="1"/>
  <c r="B11" i="1"/>
  <c r="C11" i="1" s="1"/>
  <c r="C17" i="1"/>
  <c r="C13" i="1"/>
  <c r="C14" i="1" s="1"/>
  <c r="D13" i="1"/>
  <c r="B20" i="1"/>
  <c r="D20" i="1" s="1"/>
  <c r="C19" i="1"/>
  <c r="D19" i="1"/>
  <c r="D14" i="1"/>
  <c r="GT8" i="3" l="1"/>
  <c r="GP8" i="3"/>
  <c r="GL8" i="3"/>
  <c r="GH8" i="3"/>
  <c r="GD8" i="3"/>
  <c r="FZ8" i="3"/>
  <c r="FV8" i="3"/>
  <c r="FR8" i="3"/>
  <c r="FN8" i="3"/>
  <c r="FJ8" i="3"/>
  <c r="FF8" i="3"/>
  <c r="FB8" i="3"/>
  <c r="EX8" i="3"/>
  <c r="ET8" i="3"/>
  <c r="EP8" i="3"/>
  <c r="EL8" i="3"/>
  <c r="EH8" i="3"/>
  <c r="ED8" i="3"/>
  <c r="DZ8" i="3"/>
  <c r="DV8" i="3"/>
  <c r="DR8" i="3"/>
  <c r="DN8" i="3"/>
  <c r="DJ8" i="3"/>
  <c r="DF8" i="3"/>
  <c r="DB8" i="3"/>
  <c r="GS4" i="3"/>
  <c r="GO4" i="3"/>
  <c r="GK4" i="3"/>
  <c r="GG4" i="3"/>
  <c r="GC4" i="3"/>
  <c r="FY4" i="3"/>
  <c r="FU4" i="3"/>
  <c r="FQ4" i="3"/>
  <c r="FM4" i="3"/>
  <c r="FI4" i="3"/>
  <c r="FE4" i="3"/>
  <c r="FA4" i="3"/>
  <c r="EW4" i="3"/>
  <c r="ES4" i="3"/>
  <c r="EO4" i="3"/>
  <c r="EK4" i="3"/>
  <c r="EG4" i="3"/>
  <c r="EC4" i="3"/>
  <c r="DY4" i="3"/>
  <c r="DU4" i="3"/>
  <c r="DQ4" i="3"/>
  <c r="DM4" i="3"/>
  <c r="DI4" i="3"/>
  <c r="DE4" i="3"/>
  <c r="DA4" i="3"/>
  <c r="CY4" i="3"/>
  <c r="CW8" i="3"/>
  <c r="CS8" i="3"/>
  <c r="CO8" i="3"/>
  <c r="CK8" i="3"/>
  <c r="CG8" i="3"/>
  <c r="CC8" i="3"/>
  <c r="BY8" i="3"/>
  <c r="BU8" i="3"/>
  <c r="BQ8" i="3"/>
  <c r="BM8" i="3"/>
  <c r="BI8" i="3"/>
  <c r="BE8" i="3"/>
  <c r="BA8" i="3"/>
  <c r="AW8" i="3"/>
  <c r="AS8" i="3"/>
  <c r="AO8" i="3"/>
  <c r="AK8" i="3"/>
  <c r="AG8" i="3"/>
  <c r="AC8" i="3"/>
  <c r="Y8" i="3"/>
  <c r="U8" i="3"/>
  <c r="Q8" i="3"/>
  <c r="M8" i="3"/>
  <c r="I8" i="3"/>
  <c r="E8" i="3"/>
  <c r="CV4" i="3"/>
  <c r="CR4" i="3"/>
  <c r="CN4" i="3"/>
  <c r="CJ4" i="3"/>
  <c r="CF4" i="3"/>
  <c r="CB4" i="3"/>
  <c r="BX4" i="3"/>
  <c r="BT4" i="3"/>
  <c r="BP4" i="3"/>
  <c r="BL4" i="3"/>
  <c r="BH4" i="3"/>
  <c r="BD4" i="3"/>
  <c r="AZ4" i="3"/>
  <c r="AV4" i="3"/>
  <c r="AR4" i="3"/>
  <c r="AN4" i="3"/>
  <c r="AJ4" i="3"/>
  <c r="AF4" i="3"/>
  <c r="AB4" i="3"/>
  <c r="X4" i="3"/>
  <c r="T4" i="3"/>
  <c r="P4" i="3"/>
  <c r="L4" i="3"/>
  <c r="H4" i="3"/>
  <c r="D4" i="3"/>
  <c r="GQ8" i="3"/>
  <c r="GM8" i="3"/>
  <c r="GI8" i="3"/>
  <c r="GE8" i="3"/>
  <c r="GA8" i="3"/>
  <c r="FW8" i="3"/>
  <c r="FS8" i="3"/>
  <c r="FO8" i="3"/>
  <c r="FK8" i="3"/>
  <c r="FG8" i="3"/>
  <c r="FC8" i="3"/>
  <c r="EY8" i="3"/>
  <c r="EU8" i="3"/>
  <c r="EQ8" i="3"/>
  <c r="EM8" i="3"/>
  <c r="EI8" i="3"/>
  <c r="EE8" i="3"/>
  <c r="EA8" i="3"/>
  <c r="DW8" i="3"/>
  <c r="DS8" i="3"/>
  <c r="DO8" i="3"/>
  <c r="DK8" i="3"/>
  <c r="DG8" i="3"/>
  <c r="DC8" i="3"/>
  <c r="GT4" i="3"/>
  <c r="GP4" i="3"/>
  <c r="GL4" i="3"/>
  <c r="GH4" i="3"/>
  <c r="GD4" i="3"/>
  <c r="FZ4" i="3"/>
  <c r="FV4" i="3"/>
  <c r="FR4" i="3"/>
  <c r="FN4" i="3"/>
  <c r="FJ4" i="3"/>
  <c r="FF4" i="3"/>
  <c r="FB4" i="3"/>
  <c r="EX4" i="3"/>
  <c r="ET4" i="3"/>
  <c r="EP4" i="3"/>
  <c r="EL4" i="3"/>
  <c r="EH4" i="3"/>
  <c r="ED4" i="3"/>
  <c r="DZ4" i="3"/>
  <c r="DV4" i="3"/>
  <c r="DR4" i="3"/>
  <c r="DN4" i="3"/>
  <c r="DJ4" i="3"/>
  <c r="DF4" i="3"/>
  <c r="DB4" i="3"/>
  <c r="CT8" i="3"/>
  <c r="CP8" i="3"/>
  <c r="CL8" i="3"/>
  <c r="CH8" i="3"/>
  <c r="CD8" i="3"/>
  <c r="BZ8" i="3"/>
  <c r="BV8" i="3"/>
  <c r="BR8" i="3"/>
  <c r="BN8" i="3"/>
  <c r="BJ8" i="3"/>
  <c r="BF8" i="3"/>
  <c r="BB8" i="3"/>
  <c r="AX8" i="3"/>
  <c r="AT8" i="3"/>
  <c r="AP8" i="3"/>
  <c r="AL8" i="3"/>
  <c r="AH8" i="3"/>
  <c r="AD8" i="3"/>
  <c r="Z8" i="3"/>
  <c r="V8" i="3"/>
  <c r="R8" i="3"/>
  <c r="N8" i="3"/>
  <c r="J8" i="3"/>
  <c r="F8" i="3"/>
  <c r="CW4" i="3"/>
  <c r="CS4" i="3"/>
  <c r="CO4" i="3"/>
  <c r="CK4" i="3"/>
  <c r="CG4" i="3"/>
  <c r="CC4" i="3"/>
  <c r="BY4" i="3"/>
  <c r="BU4" i="3"/>
  <c r="BQ4" i="3"/>
  <c r="BM4" i="3"/>
  <c r="BI4" i="3"/>
  <c r="BE4" i="3"/>
  <c r="BA4" i="3"/>
  <c r="AW4" i="3"/>
  <c r="AS4" i="3"/>
  <c r="AO4" i="3"/>
  <c r="AK4" i="3"/>
  <c r="AG4" i="3"/>
  <c r="AC4" i="3"/>
  <c r="Y4" i="3"/>
  <c r="U4" i="3"/>
  <c r="Q4" i="3"/>
  <c r="M4" i="3"/>
  <c r="I4" i="3"/>
  <c r="E4" i="3"/>
  <c r="GR8" i="3"/>
  <c r="GN8" i="3"/>
  <c r="GJ8" i="3"/>
  <c r="GF8" i="3"/>
  <c r="GB8" i="3"/>
  <c r="FX8" i="3"/>
  <c r="FT8" i="3"/>
  <c r="FP8" i="3"/>
  <c r="FL8" i="3"/>
  <c r="FH8" i="3"/>
  <c r="FD8" i="3"/>
  <c r="EZ8" i="3"/>
  <c r="EV8" i="3"/>
  <c r="ER8" i="3"/>
  <c r="EN8" i="3"/>
  <c r="EJ8" i="3"/>
  <c r="EF8" i="3"/>
  <c r="EB8" i="3"/>
  <c r="DX8" i="3"/>
  <c r="DT8" i="3"/>
  <c r="DP8" i="3"/>
  <c r="DL8" i="3"/>
  <c r="DH8" i="3"/>
  <c r="DD8" i="3"/>
  <c r="CZ8" i="3"/>
  <c r="GQ4" i="3"/>
  <c r="GM4" i="3"/>
  <c r="GI4" i="3"/>
  <c r="GE4" i="3"/>
  <c r="GA4" i="3"/>
  <c r="FW4" i="3"/>
  <c r="FS4" i="3"/>
  <c r="FO4" i="3"/>
  <c r="FK4" i="3"/>
  <c r="FG4" i="3"/>
  <c r="FC4" i="3"/>
  <c r="EY4" i="3"/>
  <c r="EU4" i="3"/>
  <c r="EQ4" i="3"/>
  <c r="EM4" i="3"/>
  <c r="EI4" i="3"/>
  <c r="EE4" i="3"/>
  <c r="EA4" i="3"/>
  <c r="DW4" i="3"/>
  <c r="DS4" i="3"/>
  <c r="DO4" i="3"/>
  <c r="DK4" i="3"/>
  <c r="DG4" i="3"/>
  <c r="DC4" i="3"/>
  <c r="CU8" i="3"/>
  <c r="CQ8" i="3"/>
  <c r="CM8" i="3"/>
  <c r="CI8" i="3"/>
  <c r="CE8" i="3"/>
  <c r="CA8" i="3"/>
  <c r="BW8" i="3"/>
  <c r="BS8" i="3"/>
  <c r="BO8" i="3"/>
  <c r="BK8" i="3"/>
  <c r="BG8" i="3"/>
  <c r="BC8" i="3"/>
  <c r="AY8" i="3"/>
  <c r="AU8" i="3"/>
  <c r="AQ8" i="3"/>
  <c r="AM8" i="3"/>
  <c r="AI8" i="3"/>
  <c r="AE8" i="3"/>
  <c r="AA8" i="3"/>
  <c r="W8" i="3"/>
  <c r="S8" i="3"/>
  <c r="O8" i="3"/>
  <c r="K8" i="3"/>
  <c r="G8" i="3"/>
  <c r="C8" i="3"/>
  <c r="CT4" i="3"/>
  <c r="CP4" i="3"/>
  <c r="CL4" i="3"/>
  <c r="CH4" i="3"/>
  <c r="CD4" i="3"/>
  <c r="BZ4" i="3"/>
  <c r="BV4" i="3"/>
  <c r="BR4" i="3"/>
  <c r="BN4" i="3"/>
  <c r="BJ4" i="3"/>
  <c r="BF4" i="3"/>
  <c r="BB4" i="3"/>
  <c r="AX4" i="3"/>
  <c r="AT4" i="3"/>
  <c r="AP4" i="3"/>
  <c r="AL4" i="3"/>
  <c r="AH4" i="3"/>
  <c r="AD4" i="3"/>
  <c r="Z4" i="3"/>
  <c r="V4" i="3"/>
  <c r="R4" i="3"/>
  <c r="N4" i="3"/>
  <c r="J4" i="3"/>
  <c r="F4" i="3"/>
  <c r="GS8" i="3"/>
  <c r="GO8" i="3"/>
  <c r="GK8" i="3"/>
  <c r="GG8" i="3"/>
  <c r="GC8" i="3"/>
  <c r="FY8" i="3"/>
  <c r="FU8" i="3"/>
  <c r="FQ8" i="3"/>
  <c r="FM8" i="3"/>
  <c r="FI8" i="3"/>
  <c r="FE8" i="3"/>
  <c r="FA8" i="3"/>
  <c r="EW8" i="3"/>
  <c r="ES8" i="3"/>
  <c r="EO8" i="3"/>
  <c r="EK8" i="3"/>
  <c r="EG8" i="3"/>
  <c r="EC8" i="3"/>
  <c r="DY8" i="3"/>
  <c r="DU8" i="3"/>
  <c r="DQ8" i="3"/>
  <c r="DM8" i="3"/>
  <c r="DI8" i="3"/>
  <c r="DE8" i="3"/>
  <c r="DA8" i="3"/>
  <c r="GR4" i="3"/>
  <c r="GN4" i="3"/>
  <c r="GJ4" i="3"/>
  <c r="GF4" i="3"/>
  <c r="GB4" i="3"/>
  <c r="FX4" i="3"/>
  <c r="FT4" i="3"/>
  <c r="FP4" i="3"/>
  <c r="FL4" i="3"/>
  <c r="FH4" i="3"/>
  <c r="FD4" i="3"/>
  <c r="EZ4" i="3"/>
  <c r="EV4" i="3"/>
  <c r="ER4" i="3"/>
  <c r="EN4" i="3"/>
  <c r="EJ4" i="3"/>
  <c r="EF4" i="3"/>
  <c r="EB4" i="3"/>
  <c r="DX4" i="3"/>
  <c r="DT4" i="3"/>
  <c r="DP4" i="3"/>
  <c r="DL4" i="3"/>
  <c r="DH4" i="3"/>
  <c r="DD4" i="3"/>
  <c r="CZ4" i="3"/>
  <c r="CY8" i="3"/>
  <c r="CV8" i="3"/>
  <c r="CR8" i="3"/>
  <c r="CN8" i="3"/>
  <c r="CJ8" i="3"/>
  <c r="CF8" i="3"/>
  <c r="CB8" i="3"/>
  <c r="BX8" i="3"/>
  <c r="BT8" i="3"/>
  <c r="BP8" i="3"/>
  <c r="BL8" i="3"/>
  <c r="BH8" i="3"/>
  <c r="BD8" i="3"/>
  <c r="AZ8" i="3"/>
  <c r="AV8" i="3"/>
  <c r="AR8" i="3"/>
  <c r="AN8" i="3"/>
  <c r="AJ8" i="3"/>
  <c r="AF8" i="3"/>
  <c r="AB8" i="3"/>
  <c r="X8" i="3"/>
  <c r="T8" i="3"/>
  <c r="P8" i="3"/>
  <c r="L8" i="3"/>
  <c r="H8" i="3"/>
  <c r="D8" i="3"/>
  <c r="CU4" i="3"/>
  <c r="CQ4" i="3"/>
  <c r="CM4" i="3"/>
  <c r="CI4" i="3"/>
  <c r="CE4" i="3"/>
  <c r="CA4" i="3"/>
  <c r="BW4" i="3"/>
  <c r="BS4" i="3"/>
  <c r="BO4" i="3"/>
  <c r="BK4" i="3"/>
  <c r="BG4" i="3"/>
  <c r="BC4" i="3"/>
  <c r="AY4" i="3"/>
  <c r="AU4" i="3"/>
  <c r="AQ4" i="3"/>
  <c r="AM4" i="3"/>
  <c r="AI4" i="3"/>
  <c r="AE4" i="3"/>
  <c r="AA4" i="3"/>
  <c r="W4" i="3"/>
  <c r="S4" i="3"/>
  <c r="O4" i="3"/>
  <c r="K4" i="3"/>
  <c r="G4" i="3"/>
  <c r="C4" i="3"/>
  <c r="GQ10" i="3"/>
  <c r="GM10" i="3"/>
  <c r="GI10" i="3"/>
  <c r="GE10" i="3"/>
  <c r="GA10" i="3"/>
  <c r="FW10" i="3"/>
  <c r="FS10" i="3"/>
  <c r="FO10" i="3"/>
  <c r="FK10" i="3"/>
  <c r="FG10" i="3"/>
  <c r="FC10" i="3"/>
  <c r="EY10" i="3"/>
  <c r="EU10" i="3"/>
  <c r="EQ10" i="3"/>
  <c r="EM10" i="3"/>
  <c r="EI10" i="3"/>
  <c r="EE10" i="3"/>
  <c r="EA10" i="3"/>
  <c r="DW10" i="3"/>
  <c r="DS10" i="3"/>
  <c r="DO10" i="3"/>
  <c r="DK10" i="3"/>
  <c r="DG10" i="3"/>
  <c r="DC10" i="3"/>
  <c r="GR2" i="3"/>
  <c r="GN2" i="3"/>
  <c r="GJ2" i="3"/>
  <c r="GF2" i="3"/>
  <c r="GB2" i="3"/>
  <c r="FX2" i="3"/>
  <c r="FT2" i="3"/>
  <c r="FP2" i="3"/>
  <c r="FL2" i="3"/>
  <c r="FH2" i="3"/>
  <c r="FD2" i="3"/>
  <c r="EZ2" i="3"/>
  <c r="EV2" i="3"/>
  <c r="ER2" i="3"/>
  <c r="EN2" i="3"/>
  <c r="EJ2" i="3"/>
  <c r="EF2" i="3"/>
  <c r="EB2" i="3"/>
  <c r="DX2" i="3"/>
  <c r="DT2" i="3"/>
  <c r="DP2" i="3"/>
  <c r="DL2" i="3"/>
  <c r="DH2" i="3"/>
  <c r="DD2" i="3"/>
  <c r="CZ2" i="3"/>
  <c r="CT10" i="3"/>
  <c r="CP10" i="3"/>
  <c r="CL10" i="3"/>
  <c r="CH10" i="3"/>
  <c r="CD10" i="3"/>
  <c r="BZ10" i="3"/>
  <c r="BV10" i="3"/>
  <c r="BR10" i="3"/>
  <c r="BN10" i="3"/>
  <c r="BJ10" i="3"/>
  <c r="BF10" i="3"/>
  <c r="BB10" i="3"/>
  <c r="AX10" i="3"/>
  <c r="AT10" i="3"/>
  <c r="AP10" i="3"/>
  <c r="AL10" i="3"/>
  <c r="AH10" i="3"/>
  <c r="AD10" i="3"/>
  <c r="Z10" i="3"/>
  <c r="V10" i="3"/>
  <c r="R10" i="3"/>
  <c r="N10" i="3"/>
  <c r="J10" i="3"/>
  <c r="F10" i="3"/>
  <c r="CU2" i="3"/>
  <c r="CQ2" i="3"/>
  <c r="CM2" i="3"/>
  <c r="CI2" i="3"/>
  <c r="CE2" i="3"/>
  <c r="CA2" i="3"/>
  <c r="BW2" i="3"/>
  <c r="BS2" i="3"/>
  <c r="BO2" i="3"/>
  <c r="BK2" i="3"/>
  <c r="BG2" i="3"/>
  <c r="BC2" i="3"/>
  <c r="AY2" i="3"/>
  <c r="AU2" i="3"/>
  <c r="AQ2" i="3"/>
  <c r="AM2" i="3"/>
  <c r="AI2" i="3"/>
  <c r="AE2" i="3"/>
  <c r="AA2" i="3"/>
  <c r="W2" i="3"/>
  <c r="S2" i="3"/>
  <c r="O2" i="3"/>
  <c r="K2" i="3"/>
  <c r="G2" i="3"/>
  <c r="C2" i="3"/>
  <c r="CV2" i="3"/>
  <c r="BX2" i="3"/>
  <c r="BL2" i="3"/>
  <c r="BD2" i="3"/>
  <c r="AR2" i="3"/>
  <c r="AJ2" i="3"/>
  <c r="AB2" i="3"/>
  <c r="T2" i="3"/>
  <c r="L2" i="3"/>
  <c r="GR10" i="3"/>
  <c r="GN10" i="3"/>
  <c r="GJ10" i="3"/>
  <c r="GF10" i="3"/>
  <c r="GB10" i="3"/>
  <c r="FX10" i="3"/>
  <c r="FT10" i="3"/>
  <c r="FP10" i="3"/>
  <c r="FL10" i="3"/>
  <c r="FH10" i="3"/>
  <c r="FD10" i="3"/>
  <c r="EZ10" i="3"/>
  <c r="EV10" i="3"/>
  <c r="ER10" i="3"/>
  <c r="EN10" i="3"/>
  <c r="EJ10" i="3"/>
  <c r="EF10" i="3"/>
  <c r="EB10" i="3"/>
  <c r="DX10" i="3"/>
  <c r="DT10" i="3"/>
  <c r="DP10" i="3"/>
  <c r="DL10" i="3"/>
  <c r="DH10" i="3"/>
  <c r="DD10" i="3"/>
  <c r="CZ10" i="3"/>
  <c r="GS2" i="3"/>
  <c r="GO2" i="3"/>
  <c r="GK2" i="3"/>
  <c r="GG2" i="3"/>
  <c r="GC2" i="3"/>
  <c r="FY2" i="3"/>
  <c r="FU2" i="3"/>
  <c r="FQ2" i="3"/>
  <c r="FM2" i="3"/>
  <c r="FI2" i="3"/>
  <c r="FE2" i="3"/>
  <c r="FA2" i="3"/>
  <c r="EW2" i="3"/>
  <c r="ES2" i="3"/>
  <c r="EO2" i="3"/>
  <c r="EK2" i="3"/>
  <c r="EG2" i="3"/>
  <c r="EC2" i="3"/>
  <c r="DY2" i="3"/>
  <c r="DU2" i="3"/>
  <c r="DQ2" i="3"/>
  <c r="DM2" i="3"/>
  <c r="DI2" i="3"/>
  <c r="DE2" i="3"/>
  <c r="DA2" i="3"/>
  <c r="CY2" i="3"/>
  <c r="CU10" i="3"/>
  <c r="CQ10" i="3"/>
  <c r="CM10" i="3"/>
  <c r="CI10" i="3"/>
  <c r="CE10" i="3"/>
  <c r="CA10" i="3"/>
  <c r="BW10" i="3"/>
  <c r="BS10" i="3"/>
  <c r="BO10" i="3"/>
  <c r="BK10" i="3"/>
  <c r="BG10" i="3"/>
  <c r="BC10" i="3"/>
  <c r="AY10" i="3"/>
  <c r="AU10" i="3"/>
  <c r="AQ10" i="3"/>
  <c r="AM10" i="3"/>
  <c r="AI10" i="3"/>
  <c r="AE10" i="3"/>
  <c r="AA10" i="3"/>
  <c r="W10" i="3"/>
  <c r="S10" i="3"/>
  <c r="O10" i="3"/>
  <c r="K10" i="3"/>
  <c r="G10" i="3"/>
  <c r="C10" i="3"/>
  <c r="CN2" i="3"/>
  <c r="CJ2" i="3"/>
  <c r="CF2" i="3"/>
  <c r="BT2" i="3"/>
  <c r="AZ2" i="3"/>
  <c r="AF2" i="3"/>
  <c r="D2" i="3"/>
  <c r="AC2" i="3"/>
  <c r="U2" i="3"/>
  <c r="M2" i="3"/>
  <c r="E2" i="3"/>
  <c r="GS10" i="3"/>
  <c r="GO10" i="3"/>
  <c r="GK10" i="3"/>
  <c r="GG10" i="3"/>
  <c r="GC10" i="3"/>
  <c r="FY10" i="3"/>
  <c r="FU10" i="3"/>
  <c r="FQ10" i="3"/>
  <c r="FM10" i="3"/>
  <c r="FI10" i="3"/>
  <c r="FE10" i="3"/>
  <c r="FA10" i="3"/>
  <c r="EW10" i="3"/>
  <c r="ES10" i="3"/>
  <c r="EO10" i="3"/>
  <c r="EK10" i="3"/>
  <c r="EG10" i="3"/>
  <c r="EC10" i="3"/>
  <c r="DY10" i="3"/>
  <c r="DU10" i="3"/>
  <c r="DQ10" i="3"/>
  <c r="DM10" i="3"/>
  <c r="DI10" i="3"/>
  <c r="DE10" i="3"/>
  <c r="DA10" i="3"/>
  <c r="GT2" i="3"/>
  <c r="GP2" i="3"/>
  <c r="GL2" i="3"/>
  <c r="GH2" i="3"/>
  <c r="GD2" i="3"/>
  <c r="FZ2" i="3"/>
  <c r="FV2" i="3"/>
  <c r="FR2" i="3"/>
  <c r="FN2" i="3"/>
  <c r="FJ2" i="3"/>
  <c r="FF2" i="3"/>
  <c r="FB2" i="3"/>
  <c r="EX2" i="3"/>
  <c r="ET2" i="3"/>
  <c r="EP2" i="3"/>
  <c r="EL2" i="3"/>
  <c r="EH2" i="3"/>
  <c r="ED2" i="3"/>
  <c r="DZ2" i="3"/>
  <c r="DV2" i="3"/>
  <c r="DR2" i="3"/>
  <c r="DN2" i="3"/>
  <c r="DJ2" i="3"/>
  <c r="DF2" i="3"/>
  <c r="DB2" i="3"/>
  <c r="CY10" i="3"/>
  <c r="CV10" i="3"/>
  <c r="CR10" i="3"/>
  <c r="CN10" i="3"/>
  <c r="CJ10" i="3"/>
  <c r="CF10" i="3"/>
  <c r="CB10" i="3"/>
  <c r="BX10" i="3"/>
  <c r="BT10" i="3"/>
  <c r="BP10" i="3"/>
  <c r="BL10" i="3"/>
  <c r="BH10" i="3"/>
  <c r="BD10" i="3"/>
  <c r="AZ10" i="3"/>
  <c r="AV10" i="3"/>
  <c r="AR10" i="3"/>
  <c r="AN10" i="3"/>
  <c r="AJ10" i="3"/>
  <c r="AF10" i="3"/>
  <c r="AB10" i="3"/>
  <c r="X10" i="3"/>
  <c r="T10" i="3"/>
  <c r="P10" i="3"/>
  <c r="L10" i="3"/>
  <c r="H10" i="3"/>
  <c r="D10" i="3"/>
  <c r="CW2" i="3"/>
  <c r="CS2" i="3"/>
  <c r="CO2" i="3"/>
  <c r="CK2" i="3"/>
  <c r="CG2" i="3"/>
  <c r="CC2" i="3"/>
  <c r="BY2" i="3"/>
  <c r="BU2" i="3"/>
  <c r="BQ2" i="3"/>
  <c r="BM2" i="3"/>
  <c r="BI2" i="3"/>
  <c r="BE2" i="3"/>
  <c r="BA2" i="3"/>
  <c r="AW2" i="3"/>
  <c r="AS2" i="3"/>
  <c r="AO2" i="3"/>
  <c r="AK2" i="3"/>
  <c r="AG2" i="3"/>
  <c r="Y2" i="3"/>
  <c r="Q2" i="3"/>
  <c r="I2" i="3"/>
  <c r="GT10" i="3"/>
  <c r="GP10" i="3"/>
  <c r="GL10" i="3"/>
  <c r="GH10" i="3"/>
  <c r="GD10" i="3"/>
  <c r="FZ10" i="3"/>
  <c r="FV10" i="3"/>
  <c r="FR10" i="3"/>
  <c r="FN10" i="3"/>
  <c r="FJ10" i="3"/>
  <c r="FF10" i="3"/>
  <c r="FB10" i="3"/>
  <c r="EX10" i="3"/>
  <c r="ET10" i="3"/>
  <c r="EP10" i="3"/>
  <c r="EL10" i="3"/>
  <c r="EH10" i="3"/>
  <c r="ED10" i="3"/>
  <c r="DZ10" i="3"/>
  <c r="DV10" i="3"/>
  <c r="DR10" i="3"/>
  <c r="DN10" i="3"/>
  <c r="DJ10" i="3"/>
  <c r="DF10" i="3"/>
  <c r="DB10" i="3"/>
  <c r="GQ2" i="3"/>
  <c r="GM2" i="3"/>
  <c r="GI2" i="3"/>
  <c r="GE2" i="3"/>
  <c r="GA2" i="3"/>
  <c r="FW2" i="3"/>
  <c r="FS2" i="3"/>
  <c r="FO2" i="3"/>
  <c r="FK2" i="3"/>
  <c r="FG2" i="3"/>
  <c r="FC2" i="3"/>
  <c r="EY2" i="3"/>
  <c r="EU2" i="3"/>
  <c r="EQ2" i="3"/>
  <c r="EM2" i="3"/>
  <c r="EI2" i="3"/>
  <c r="EE2" i="3"/>
  <c r="EA2" i="3"/>
  <c r="DW2" i="3"/>
  <c r="DS2" i="3"/>
  <c r="DO2" i="3"/>
  <c r="DK2" i="3"/>
  <c r="DG2" i="3"/>
  <c r="DC2" i="3"/>
  <c r="CW10" i="3"/>
  <c r="CS10" i="3"/>
  <c r="CO10" i="3"/>
  <c r="CK10" i="3"/>
  <c r="CG10" i="3"/>
  <c r="CC10" i="3"/>
  <c r="BY10" i="3"/>
  <c r="BU10" i="3"/>
  <c r="BQ10" i="3"/>
  <c r="BM10" i="3"/>
  <c r="BI10" i="3"/>
  <c r="BE10" i="3"/>
  <c r="BA10" i="3"/>
  <c r="AW10" i="3"/>
  <c r="AS10" i="3"/>
  <c r="AO10" i="3"/>
  <c r="AK10" i="3"/>
  <c r="AG10" i="3"/>
  <c r="AC10" i="3"/>
  <c r="Y10" i="3"/>
  <c r="U10" i="3"/>
  <c r="Q10" i="3"/>
  <c r="M10" i="3"/>
  <c r="I10" i="3"/>
  <c r="E10" i="3"/>
  <c r="CT2" i="3"/>
  <c r="CP2" i="3"/>
  <c r="CL2" i="3"/>
  <c r="CH2" i="3"/>
  <c r="CD2" i="3"/>
  <c r="BZ2" i="3"/>
  <c r="BV2" i="3"/>
  <c r="BR2" i="3"/>
  <c r="BN2" i="3"/>
  <c r="BJ2" i="3"/>
  <c r="BF2" i="3"/>
  <c r="BB2" i="3"/>
  <c r="AX2" i="3"/>
  <c r="AT2" i="3"/>
  <c r="AP2" i="3"/>
  <c r="AL2" i="3"/>
  <c r="AH2" i="3"/>
  <c r="AD2" i="3"/>
  <c r="Z2" i="3"/>
  <c r="V2" i="3"/>
  <c r="R2" i="3"/>
  <c r="N2" i="3"/>
  <c r="J2" i="3"/>
  <c r="F2" i="3"/>
  <c r="B2" i="3"/>
  <c r="CR2" i="3"/>
  <c r="CB2" i="3"/>
  <c r="BP2" i="3"/>
  <c r="BH2" i="3"/>
  <c r="AV2" i="3"/>
  <c r="AN2" i="3"/>
  <c r="X2" i="3"/>
  <c r="P2" i="3"/>
  <c r="H2" i="3"/>
  <c r="GR7" i="3"/>
  <c r="GN7" i="3"/>
  <c r="GJ7" i="3"/>
  <c r="GF7" i="3"/>
  <c r="GB7" i="3"/>
  <c r="FX7" i="3"/>
  <c r="FT7" i="3"/>
  <c r="FP7" i="3"/>
  <c r="FL7" i="3"/>
  <c r="FH7" i="3"/>
  <c r="FD7" i="3"/>
  <c r="EZ7" i="3"/>
  <c r="EV7" i="3"/>
  <c r="ER7" i="3"/>
  <c r="EN7" i="3"/>
  <c r="EJ7" i="3"/>
  <c r="EF7" i="3"/>
  <c r="EB7" i="3"/>
  <c r="DX7" i="3"/>
  <c r="DT7" i="3"/>
  <c r="DP7" i="3"/>
  <c r="DL7" i="3"/>
  <c r="DH7" i="3"/>
  <c r="DD7" i="3"/>
  <c r="CZ7" i="3"/>
  <c r="GQ5" i="3"/>
  <c r="GM5" i="3"/>
  <c r="GI5" i="3"/>
  <c r="GE5" i="3"/>
  <c r="GA5" i="3"/>
  <c r="FW5" i="3"/>
  <c r="FS5" i="3"/>
  <c r="FO5" i="3"/>
  <c r="FK5" i="3"/>
  <c r="FG5" i="3"/>
  <c r="FC5" i="3"/>
  <c r="EY5" i="3"/>
  <c r="EU5" i="3"/>
  <c r="EQ5" i="3"/>
  <c r="EM5" i="3"/>
  <c r="EI5" i="3"/>
  <c r="EE5" i="3"/>
  <c r="EA5" i="3"/>
  <c r="DW5" i="3"/>
  <c r="DS5" i="3"/>
  <c r="DO5" i="3"/>
  <c r="DK5" i="3"/>
  <c r="DG5" i="3"/>
  <c r="DC5" i="3"/>
  <c r="CY5" i="3"/>
  <c r="CU7" i="3"/>
  <c r="CQ7" i="3"/>
  <c r="CM7" i="3"/>
  <c r="CI7" i="3"/>
  <c r="CE7" i="3"/>
  <c r="CA7" i="3"/>
  <c r="BW7" i="3"/>
  <c r="BS7" i="3"/>
  <c r="BO7" i="3"/>
  <c r="BK7" i="3"/>
  <c r="BG7" i="3"/>
  <c r="BC7" i="3"/>
  <c r="AY7" i="3"/>
  <c r="AU7" i="3"/>
  <c r="AQ7" i="3"/>
  <c r="AM7" i="3"/>
  <c r="AI7" i="3"/>
  <c r="AE7" i="3"/>
  <c r="AA7" i="3"/>
  <c r="W7" i="3"/>
  <c r="S7" i="3"/>
  <c r="O7" i="3"/>
  <c r="K7" i="3"/>
  <c r="G7" i="3"/>
  <c r="C7" i="3"/>
  <c r="CT5" i="3"/>
  <c r="CP5" i="3"/>
  <c r="CL5" i="3"/>
  <c r="CH5" i="3"/>
  <c r="CD5" i="3"/>
  <c r="BZ5" i="3"/>
  <c r="BV5" i="3"/>
  <c r="BR5" i="3"/>
  <c r="BN5" i="3"/>
  <c r="BJ5" i="3"/>
  <c r="BF5" i="3"/>
  <c r="BB5" i="3"/>
  <c r="AX5" i="3"/>
  <c r="AT5" i="3"/>
  <c r="AP5" i="3"/>
  <c r="AL5" i="3"/>
  <c r="AH5" i="3"/>
  <c r="AD5" i="3"/>
  <c r="Z5" i="3"/>
  <c r="V5" i="3"/>
  <c r="R5" i="3"/>
  <c r="N5" i="3"/>
  <c r="J5" i="3"/>
  <c r="F5" i="3"/>
  <c r="GS7" i="3"/>
  <c r="GO7" i="3"/>
  <c r="GK7" i="3"/>
  <c r="GG7" i="3"/>
  <c r="GC7" i="3"/>
  <c r="FY7" i="3"/>
  <c r="FU7" i="3"/>
  <c r="FQ7" i="3"/>
  <c r="FM7" i="3"/>
  <c r="FI7" i="3"/>
  <c r="FE7" i="3"/>
  <c r="FA7" i="3"/>
  <c r="EW7" i="3"/>
  <c r="ES7" i="3"/>
  <c r="EO7" i="3"/>
  <c r="EK7" i="3"/>
  <c r="EG7" i="3"/>
  <c r="EC7" i="3"/>
  <c r="DY7" i="3"/>
  <c r="DU7" i="3"/>
  <c r="DQ7" i="3"/>
  <c r="DM7" i="3"/>
  <c r="DI7" i="3"/>
  <c r="DE7" i="3"/>
  <c r="DA7" i="3"/>
  <c r="GR5" i="3"/>
  <c r="GN5" i="3"/>
  <c r="GJ5" i="3"/>
  <c r="GF5" i="3"/>
  <c r="GB5" i="3"/>
  <c r="FX5" i="3"/>
  <c r="FT5" i="3"/>
  <c r="FP5" i="3"/>
  <c r="FL5" i="3"/>
  <c r="FH5" i="3"/>
  <c r="FD5" i="3"/>
  <c r="EZ5" i="3"/>
  <c r="EV5" i="3"/>
  <c r="ER5" i="3"/>
  <c r="EN5" i="3"/>
  <c r="EJ5" i="3"/>
  <c r="EF5" i="3"/>
  <c r="EB5" i="3"/>
  <c r="DX5" i="3"/>
  <c r="DT5" i="3"/>
  <c r="DP5" i="3"/>
  <c r="DL5" i="3"/>
  <c r="DH5" i="3"/>
  <c r="DD5" i="3"/>
  <c r="CZ5" i="3"/>
  <c r="CX5" i="3"/>
  <c r="CV7" i="3"/>
  <c r="CR7" i="3"/>
  <c r="CN7" i="3"/>
  <c r="CJ7" i="3"/>
  <c r="CF7" i="3"/>
  <c r="CB7" i="3"/>
  <c r="BX7" i="3"/>
  <c r="BT7" i="3"/>
  <c r="BP7" i="3"/>
  <c r="BL7" i="3"/>
  <c r="BH7" i="3"/>
  <c r="BD7" i="3"/>
  <c r="AZ7" i="3"/>
  <c r="AV7" i="3"/>
  <c r="AR7" i="3"/>
  <c r="AN7" i="3"/>
  <c r="AJ7" i="3"/>
  <c r="AF7" i="3"/>
  <c r="AB7" i="3"/>
  <c r="X7" i="3"/>
  <c r="T7" i="3"/>
  <c r="P7" i="3"/>
  <c r="L7" i="3"/>
  <c r="H7" i="3"/>
  <c r="D7" i="3"/>
  <c r="CU5" i="3"/>
  <c r="CQ5" i="3"/>
  <c r="CM5" i="3"/>
  <c r="CI5" i="3"/>
  <c r="CE5" i="3"/>
  <c r="CA5" i="3"/>
  <c r="BW5" i="3"/>
  <c r="BS5" i="3"/>
  <c r="BO5" i="3"/>
  <c r="BK5" i="3"/>
  <c r="BG5" i="3"/>
  <c r="BC5" i="3"/>
  <c r="AY5" i="3"/>
  <c r="AU5" i="3"/>
  <c r="AQ5" i="3"/>
  <c r="AM5" i="3"/>
  <c r="AI5" i="3"/>
  <c r="AE5" i="3"/>
  <c r="AA5" i="3"/>
  <c r="W5" i="3"/>
  <c r="S5" i="3"/>
  <c r="O5" i="3"/>
  <c r="K5" i="3"/>
  <c r="G5" i="3"/>
  <c r="C5" i="3"/>
  <c r="B5" i="3"/>
  <c r="GT7" i="3"/>
  <c r="GP7" i="3"/>
  <c r="GL7" i="3"/>
  <c r="GH7" i="3"/>
  <c r="GD7" i="3"/>
  <c r="FZ7" i="3"/>
  <c r="FV7" i="3"/>
  <c r="FR7" i="3"/>
  <c r="FN7" i="3"/>
  <c r="FJ7" i="3"/>
  <c r="FF7" i="3"/>
  <c r="FB7" i="3"/>
  <c r="EX7" i="3"/>
  <c r="ET7" i="3"/>
  <c r="EP7" i="3"/>
  <c r="EL7" i="3"/>
  <c r="EH7" i="3"/>
  <c r="ED7" i="3"/>
  <c r="DZ7" i="3"/>
  <c r="DV7" i="3"/>
  <c r="DR7" i="3"/>
  <c r="DN7" i="3"/>
  <c r="DJ7" i="3"/>
  <c r="DF7" i="3"/>
  <c r="DB7" i="3"/>
  <c r="GS5" i="3"/>
  <c r="GO5" i="3"/>
  <c r="GK5" i="3"/>
  <c r="GG5" i="3"/>
  <c r="GC5" i="3"/>
  <c r="FY5" i="3"/>
  <c r="FU5" i="3"/>
  <c r="FQ5" i="3"/>
  <c r="FM5" i="3"/>
  <c r="FI5" i="3"/>
  <c r="FE5" i="3"/>
  <c r="FA5" i="3"/>
  <c r="EW5" i="3"/>
  <c r="ES5" i="3"/>
  <c r="EO5" i="3"/>
  <c r="EK5" i="3"/>
  <c r="EG5" i="3"/>
  <c r="EC5" i="3"/>
  <c r="DY5" i="3"/>
  <c r="DU5" i="3"/>
  <c r="DQ5" i="3"/>
  <c r="DM5" i="3"/>
  <c r="DI5" i="3"/>
  <c r="DE5" i="3"/>
  <c r="DA5" i="3"/>
  <c r="CX7" i="3"/>
  <c r="CW7" i="3"/>
  <c r="CS7" i="3"/>
  <c r="CO7" i="3"/>
  <c r="CK7" i="3"/>
  <c r="CG7" i="3"/>
  <c r="CC7" i="3"/>
  <c r="BY7" i="3"/>
  <c r="BU7" i="3"/>
  <c r="BQ7" i="3"/>
  <c r="BM7" i="3"/>
  <c r="BI7" i="3"/>
  <c r="BE7" i="3"/>
  <c r="BA7" i="3"/>
  <c r="AW7" i="3"/>
  <c r="AS7" i="3"/>
  <c r="AO7" i="3"/>
  <c r="AK7" i="3"/>
  <c r="AG7" i="3"/>
  <c r="AC7" i="3"/>
  <c r="Y7" i="3"/>
  <c r="U7" i="3"/>
  <c r="Q7" i="3"/>
  <c r="M7" i="3"/>
  <c r="I7" i="3"/>
  <c r="E7" i="3"/>
  <c r="CV5" i="3"/>
  <c r="CR5" i="3"/>
  <c r="CN5" i="3"/>
  <c r="CJ5" i="3"/>
  <c r="CF5" i="3"/>
  <c r="CB5" i="3"/>
  <c r="BX5" i="3"/>
  <c r="BT5" i="3"/>
  <c r="BP5" i="3"/>
  <c r="BL5" i="3"/>
  <c r="BH5" i="3"/>
  <c r="BD5" i="3"/>
  <c r="AZ5" i="3"/>
  <c r="AV5" i="3"/>
  <c r="AR5" i="3"/>
  <c r="AN5" i="3"/>
  <c r="AJ5" i="3"/>
  <c r="AF5" i="3"/>
  <c r="AB5" i="3"/>
  <c r="X5" i="3"/>
  <c r="T5" i="3"/>
  <c r="P5" i="3"/>
  <c r="L5" i="3"/>
  <c r="H5" i="3"/>
  <c r="D5" i="3"/>
  <c r="B7" i="3"/>
  <c r="GQ7" i="3"/>
  <c r="GM7" i="3"/>
  <c r="GI7" i="3"/>
  <c r="GE7" i="3"/>
  <c r="GA7" i="3"/>
  <c r="FW7" i="3"/>
  <c r="FS7" i="3"/>
  <c r="FO7" i="3"/>
  <c r="FK7" i="3"/>
  <c r="FG7" i="3"/>
  <c r="FC7" i="3"/>
  <c r="EY7" i="3"/>
  <c r="EU7" i="3"/>
  <c r="EQ7" i="3"/>
  <c r="EM7" i="3"/>
  <c r="EI7" i="3"/>
  <c r="EE7" i="3"/>
  <c r="EA7" i="3"/>
  <c r="DW7" i="3"/>
  <c r="DS7" i="3"/>
  <c r="DO7" i="3"/>
  <c r="DK7" i="3"/>
  <c r="DG7" i="3"/>
  <c r="DC7" i="3"/>
  <c r="GT5" i="3"/>
  <c r="GP5" i="3"/>
  <c r="GL5" i="3"/>
  <c r="GH5" i="3"/>
  <c r="GD5" i="3"/>
  <c r="FZ5" i="3"/>
  <c r="FV5" i="3"/>
  <c r="FR5" i="3"/>
  <c r="FN5" i="3"/>
  <c r="FJ5" i="3"/>
  <c r="FF5" i="3"/>
  <c r="FB5" i="3"/>
  <c r="EX5" i="3"/>
  <c r="ET5" i="3"/>
  <c r="EP5" i="3"/>
  <c r="EL5" i="3"/>
  <c r="EH5" i="3"/>
  <c r="ED5" i="3"/>
  <c r="DZ5" i="3"/>
  <c r="DV5" i="3"/>
  <c r="DR5" i="3"/>
  <c r="DN5" i="3"/>
  <c r="DJ5" i="3"/>
  <c r="DF5" i="3"/>
  <c r="DB5" i="3"/>
  <c r="CY7" i="3"/>
  <c r="CT7" i="3"/>
  <c r="CP7" i="3"/>
  <c r="CL7" i="3"/>
  <c r="CH7" i="3"/>
  <c r="CD7" i="3"/>
  <c r="BZ7" i="3"/>
  <c r="BV7" i="3"/>
  <c r="BR7" i="3"/>
  <c r="BN7" i="3"/>
  <c r="BJ7" i="3"/>
  <c r="BF7" i="3"/>
  <c r="BB7" i="3"/>
  <c r="AX7" i="3"/>
  <c r="AT7" i="3"/>
  <c r="AP7" i="3"/>
  <c r="AL7" i="3"/>
  <c r="AH7" i="3"/>
  <c r="AD7" i="3"/>
  <c r="Z7" i="3"/>
  <c r="V7" i="3"/>
  <c r="R7" i="3"/>
  <c r="N7" i="3"/>
  <c r="J7" i="3"/>
  <c r="F7" i="3"/>
  <c r="CW5" i="3"/>
  <c r="CS5" i="3"/>
  <c r="CO5" i="3"/>
  <c r="CK5" i="3"/>
  <c r="CG5" i="3"/>
  <c r="CC5" i="3"/>
  <c r="BY5" i="3"/>
  <c r="BU5" i="3"/>
  <c r="BQ5" i="3"/>
  <c r="BM5" i="3"/>
  <c r="BI5" i="3"/>
  <c r="BE5" i="3"/>
  <c r="BA5" i="3"/>
  <c r="AW5" i="3"/>
  <c r="AS5" i="3"/>
  <c r="AO5" i="3"/>
  <c r="AK5" i="3"/>
  <c r="AG5" i="3"/>
  <c r="AC5" i="3"/>
  <c r="Y5" i="3"/>
  <c r="U5" i="3"/>
  <c r="Q5" i="3"/>
  <c r="M5" i="3"/>
  <c r="I5" i="3"/>
  <c r="E5" i="3"/>
  <c r="GT9" i="3"/>
  <c r="GP9" i="3"/>
  <c r="GL9" i="3"/>
  <c r="GH9" i="3"/>
  <c r="GD9" i="3"/>
  <c r="FZ9" i="3"/>
  <c r="FV9" i="3"/>
  <c r="FR9" i="3"/>
  <c r="FN9" i="3"/>
  <c r="FJ9" i="3"/>
  <c r="FF9" i="3"/>
  <c r="FB9" i="3"/>
  <c r="EX9" i="3"/>
  <c r="ET9" i="3"/>
  <c r="EP9" i="3"/>
  <c r="EL9" i="3"/>
  <c r="EH9" i="3"/>
  <c r="ED9" i="3"/>
  <c r="DZ9" i="3"/>
  <c r="DV9" i="3"/>
  <c r="DR9" i="3"/>
  <c r="DN9" i="3"/>
  <c r="DJ9" i="3"/>
  <c r="DF9" i="3"/>
  <c r="DB9" i="3"/>
  <c r="GS3" i="3"/>
  <c r="GO3" i="3"/>
  <c r="GK3" i="3"/>
  <c r="GG3" i="3"/>
  <c r="GC3" i="3"/>
  <c r="FY3" i="3"/>
  <c r="FU3" i="3"/>
  <c r="FQ3" i="3"/>
  <c r="FM3" i="3"/>
  <c r="FI3" i="3"/>
  <c r="FE3" i="3"/>
  <c r="FA3" i="3"/>
  <c r="EW3" i="3"/>
  <c r="ES3" i="3"/>
  <c r="EO3" i="3"/>
  <c r="EK3" i="3"/>
  <c r="EG3" i="3"/>
  <c r="EC3" i="3"/>
  <c r="DY3" i="3"/>
  <c r="DU3" i="3"/>
  <c r="DQ3" i="3"/>
  <c r="DM3" i="3"/>
  <c r="DI3" i="3"/>
  <c r="DE3" i="3"/>
  <c r="DA3" i="3"/>
  <c r="CX3" i="3"/>
  <c r="CW9" i="3"/>
  <c r="CS9" i="3"/>
  <c r="CO9" i="3"/>
  <c r="CK9" i="3"/>
  <c r="CG9" i="3"/>
  <c r="CC9" i="3"/>
  <c r="BY9" i="3"/>
  <c r="BU9" i="3"/>
  <c r="BQ9" i="3"/>
  <c r="BM9" i="3"/>
  <c r="BI9" i="3"/>
  <c r="BE9" i="3"/>
  <c r="BA9" i="3"/>
  <c r="AW9" i="3"/>
  <c r="AS9" i="3"/>
  <c r="AO9" i="3"/>
  <c r="AK9" i="3"/>
  <c r="AG9" i="3"/>
  <c r="AC9" i="3"/>
  <c r="Y9" i="3"/>
  <c r="U9" i="3"/>
  <c r="Q9" i="3"/>
  <c r="M9" i="3"/>
  <c r="I9" i="3"/>
  <c r="E9" i="3"/>
  <c r="CV3" i="3"/>
  <c r="CR3" i="3"/>
  <c r="CN3" i="3"/>
  <c r="CJ3" i="3"/>
  <c r="CF3" i="3"/>
  <c r="CB3" i="3"/>
  <c r="BX3" i="3"/>
  <c r="BT3" i="3"/>
  <c r="BP3" i="3"/>
  <c r="BL3" i="3"/>
  <c r="BH3" i="3"/>
  <c r="BD3" i="3"/>
  <c r="AZ3" i="3"/>
  <c r="AV3" i="3"/>
  <c r="AR3" i="3"/>
  <c r="AN3" i="3"/>
  <c r="AJ3" i="3"/>
  <c r="AF3" i="3"/>
  <c r="AB3" i="3"/>
  <c r="X3" i="3"/>
  <c r="T3" i="3"/>
  <c r="P3" i="3"/>
  <c r="L3" i="3"/>
  <c r="H3" i="3"/>
  <c r="D3" i="3"/>
  <c r="GQ9" i="3"/>
  <c r="GM9" i="3"/>
  <c r="GI9" i="3"/>
  <c r="GE9" i="3"/>
  <c r="GA9" i="3"/>
  <c r="FW9" i="3"/>
  <c r="FS9" i="3"/>
  <c r="FO9" i="3"/>
  <c r="FK9" i="3"/>
  <c r="FG9" i="3"/>
  <c r="FC9" i="3"/>
  <c r="EY9" i="3"/>
  <c r="EU9" i="3"/>
  <c r="EQ9" i="3"/>
  <c r="EM9" i="3"/>
  <c r="EI9" i="3"/>
  <c r="EE9" i="3"/>
  <c r="EA9" i="3"/>
  <c r="DW9" i="3"/>
  <c r="DS9" i="3"/>
  <c r="DO9" i="3"/>
  <c r="DK9" i="3"/>
  <c r="DG9" i="3"/>
  <c r="DC9" i="3"/>
  <c r="GT3" i="3"/>
  <c r="GP3" i="3"/>
  <c r="GL3" i="3"/>
  <c r="GH3" i="3"/>
  <c r="GD3" i="3"/>
  <c r="FZ3" i="3"/>
  <c r="FV3" i="3"/>
  <c r="FR3" i="3"/>
  <c r="FN3" i="3"/>
  <c r="FJ3" i="3"/>
  <c r="FF3" i="3"/>
  <c r="FB3" i="3"/>
  <c r="EX3" i="3"/>
  <c r="ET3" i="3"/>
  <c r="EP3" i="3"/>
  <c r="EL3" i="3"/>
  <c r="EH3" i="3"/>
  <c r="ED3" i="3"/>
  <c r="DZ3" i="3"/>
  <c r="DV3" i="3"/>
  <c r="DR3" i="3"/>
  <c r="DN3" i="3"/>
  <c r="DJ3" i="3"/>
  <c r="DF3" i="3"/>
  <c r="DB3" i="3"/>
  <c r="CY9" i="3"/>
  <c r="CT9" i="3"/>
  <c r="CP9" i="3"/>
  <c r="CL9" i="3"/>
  <c r="CH9" i="3"/>
  <c r="CD9" i="3"/>
  <c r="BZ9" i="3"/>
  <c r="BV9" i="3"/>
  <c r="BR9" i="3"/>
  <c r="BN9" i="3"/>
  <c r="BJ9" i="3"/>
  <c r="BF9" i="3"/>
  <c r="BB9" i="3"/>
  <c r="AX9" i="3"/>
  <c r="AT9" i="3"/>
  <c r="AP9" i="3"/>
  <c r="AL9" i="3"/>
  <c r="AH9" i="3"/>
  <c r="AD9" i="3"/>
  <c r="Z9" i="3"/>
  <c r="V9" i="3"/>
  <c r="R9" i="3"/>
  <c r="N9" i="3"/>
  <c r="J9" i="3"/>
  <c r="F9" i="3"/>
  <c r="CW3" i="3"/>
  <c r="CS3" i="3"/>
  <c r="CO3" i="3"/>
  <c r="CK3" i="3"/>
  <c r="CG3" i="3"/>
  <c r="CC3" i="3"/>
  <c r="BY3" i="3"/>
  <c r="BU3" i="3"/>
  <c r="BQ3" i="3"/>
  <c r="BM3" i="3"/>
  <c r="BI3" i="3"/>
  <c r="BE3" i="3"/>
  <c r="BA3" i="3"/>
  <c r="AW3" i="3"/>
  <c r="AS3" i="3"/>
  <c r="AO3" i="3"/>
  <c r="AK3" i="3"/>
  <c r="AG3" i="3"/>
  <c r="AC3" i="3"/>
  <c r="Y3" i="3"/>
  <c r="U3" i="3"/>
  <c r="Q3" i="3"/>
  <c r="M3" i="3"/>
  <c r="I3" i="3"/>
  <c r="E3" i="3"/>
  <c r="GR9" i="3"/>
  <c r="GN9" i="3"/>
  <c r="GJ9" i="3"/>
  <c r="GF9" i="3"/>
  <c r="GB9" i="3"/>
  <c r="FX9" i="3"/>
  <c r="FT9" i="3"/>
  <c r="FP9" i="3"/>
  <c r="FL9" i="3"/>
  <c r="FH9" i="3"/>
  <c r="FD9" i="3"/>
  <c r="EZ9" i="3"/>
  <c r="EV9" i="3"/>
  <c r="ER9" i="3"/>
  <c r="EN9" i="3"/>
  <c r="EJ9" i="3"/>
  <c r="EF9" i="3"/>
  <c r="EB9" i="3"/>
  <c r="DX9" i="3"/>
  <c r="DT9" i="3"/>
  <c r="DP9" i="3"/>
  <c r="DL9" i="3"/>
  <c r="DH9" i="3"/>
  <c r="DD9" i="3"/>
  <c r="CZ9" i="3"/>
  <c r="GQ3" i="3"/>
  <c r="GM3" i="3"/>
  <c r="GI3" i="3"/>
  <c r="GE3" i="3"/>
  <c r="GA3" i="3"/>
  <c r="FW3" i="3"/>
  <c r="FS3" i="3"/>
  <c r="FO3" i="3"/>
  <c r="FK3" i="3"/>
  <c r="FG3" i="3"/>
  <c r="FC3" i="3"/>
  <c r="EY3" i="3"/>
  <c r="EU3" i="3"/>
  <c r="EQ3" i="3"/>
  <c r="EM3" i="3"/>
  <c r="EI3" i="3"/>
  <c r="EE3" i="3"/>
  <c r="EA3" i="3"/>
  <c r="DW3" i="3"/>
  <c r="DS3" i="3"/>
  <c r="DO3" i="3"/>
  <c r="DK3" i="3"/>
  <c r="DG3" i="3"/>
  <c r="DC3" i="3"/>
  <c r="CY3" i="3"/>
  <c r="CU9" i="3"/>
  <c r="CQ9" i="3"/>
  <c r="CM9" i="3"/>
  <c r="CI9" i="3"/>
  <c r="CE9" i="3"/>
  <c r="CA9" i="3"/>
  <c r="BW9" i="3"/>
  <c r="BS9" i="3"/>
  <c r="BO9" i="3"/>
  <c r="BK9" i="3"/>
  <c r="BG9" i="3"/>
  <c r="BC9" i="3"/>
  <c r="AY9" i="3"/>
  <c r="AU9" i="3"/>
  <c r="AQ9" i="3"/>
  <c r="AM9" i="3"/>
  <c r="AI9" i="3"/>
  <c r="AE9" i="3"/>
  <c r="AA9" i="3"/>
  <c r="W9" i="3"/>
  <c r="S9" i="3"/>
  <c r="O9" i="3"/>
  <c r="K9" i="3"/>
  <c r="G9" i="3"/>
  <c r="C9" i="3"/>
  <c r="CT3" i="3"/>
  <c r="CP3" i="3"/>
  <c r="CL3" i="3"/>
  <c r="CH3" i="3"/>
  <c r="CD3" i="3"/>
  <c r="BZ3" i="3"/>
  <c r="BV3" i="3"/>
  <c r="BR3" i="3"/>
  <c r="BN3" i="3"/>
  <c r="BJ3" i="3"/>
  <c r="BF3" i="3"/>
  <c r="BB3" i="3"/>
  <c r="AX3" i="3"/>
  <c r="AT3" i="3"/>
  <c r="AP3" i="3"/>
  <c r="AL3" i="3"/>
  <c r="AH3" i="3"/>
  <c r="AD3" i="3"/>
  <c r="Z3" i="3"/>
  <c r="V3" i="3"/>
  <c r="R3" i="3"/>
  <c r="N3" i="3"/>
  <c r="J3" i="3"/>
  <c r="F3" i="3"/>
  <c r="GS9" i="3"/>
  <c r="GO9" i="3"/>
  <c r="GK9" i="3"/>
  <c r="GG9" i="3"/>
  <c r="GC9" i="3"/>
  <c r="FY9" i="3"/>
  <c r="FU9" i="3"/>
  <c r="FQ9" i="3"/>
  <c r="FM9" i="3"/>
  <c r="FI9" i="3"/>
  <c r="FE9" i="3"/>
  <c r="FA9" i="3"/>
  <c r="EW9" i="3"/>
  <c r="ES9" i="3"/>
  <c r="EO9" i="3"/>
  <c r="EK9" i="3"/>
  <c r="EG9" i="3"/>
  <c r="EC9" i="3"/>
  <c r="DY9" i="3"/>
  <c r="DU9" i="3"/>
  <c r="DQ9" i="3"/>
  <c r="DM9" i="3"/>
  <c r="DI9" i="3"/>
  <c r="DE9" i="3"/>
  <c r="DA9" i="3"/>
  <c r="GR3" i="3"/>
  <c r="GN3" i="3"/>
  <c r="GJ3" i="3"/>
  <c r="GF3" i="3"/>
  <c r="GB3" i="3"/>
  <c r="FX3" i="3"/>
  <c r="FT3" i="3"/>
  <c r="FP3" i="3"/>
  <c r="FL3" i="3"/>
  <c r="FH3" i="3"/>
  <c r="FD3" i="3"/>
  <c r="EZ3" i="3"/>
  <c r="EV3" i="3"/>
  <c r="ER3" i="3"/>
  <c r="EN3" i="3"/>
  <c r="EJ3" i="3"/>
  <c r="EF3" i="3"/>
  <c r="EB3" i="3"/>
  <c r="DX3" i="3"/>
  <c r="DT3" i="3"/>
  <c r="DP3" i="3"/>
  <c r="DL3" i="3"/>
  <c r="DH3" i="3"/>
  <c r="DD3" i="3"/>
  <c r="CZ3" i="3"/>
  <c r="CX9" i="3"/>
  <c r="CV9" i="3"/>
  <c r="CR9" i="3"/>
  <c r="CN9" i="3"/>
  <c r="CJ9" i="3"/>
  <c r="CF9" i="3"/>
  <c r="CB9" i="3"/>
  <c r="BX9" i="3"/>
  <c r="BT9" i="3"/>
  <c r="BP9" i="3"/>
  <c r="BL9" i="3"/>
  <c r="BH9" i="3"/>
  <c r="BD9" i="3"/>
  <c r="AZ9" i="3"/>
  <c r="AV9" i="3"/>
  <c r="AR9" i="3"/>
  <c r="AN9" i="3"/>
  <c r="AJ9" i="3"/>
  <c r="AF9" i="3"/>
  <c r="AB9" i="3"/>
  <c r="X9" i="3"/>
  <c r="T9" i="3"/>
  <c r="P9" i="3"/>
  <c r="L9" i="3"/>
  <c r="H9" i="3"/>
  <c r="D9" i="3"/>
  <c r="CU3" i="3"/>
  <c r="CQ3" i="3"/>
  <c r="CM3" i="3"/>
  <c r="CI3" i="3"/>
  <c r="CE3" i="3"/>
  <c r="CA3" i="3"/>
  <c r="BW3" i="3"/>
  <c r="BS3" i="3"/>
  <c r="BO3" i="3"/>
  <c r="BK3" i="3"/>
  <c r="BG3" i="3"/>
  <c r="BC3" i="3"/>
  <c r="AY3" i="3"/>
  <c r="AU3" i="3"/>
  <c r="AQ3" i="3"/>
  <c r="AM3" i="3"/>
  <c r="AI3" i="3"/>
  <c r="AE3" i="3"/>
  <c r="AA3" i="3"/>
  <c r="W3" i="3"/>
  <c r="S3" i="3"/>
  <c r="O3" i="3"/>
  <c r="K3" i="3"/>
  <c r="G3" i="3"/>
  <c r="C3" i="3"/>
  <c r="B9" i="3"/>
  <c r="B3" i="3"/>
  <c r="B8" i="3"/>
  <c r="B4" i="3"/>
  <c r="CX4" i="3"/>
  <c r="CX8" i="3"/>
  <c r="C12" i="1"/>
  <c r="C20" i="1"/>
  <c r="CX10" i="3"/>
  <c r="B10" i="3"/>
  <c r="CX2" i="3"/>
  <c r="C18" i="1"/>
  <c r="B12" i="1"/>
  <c r="D12" i="1" s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Drew Lindsay</author>
  </authors>
  <commentList>
    <comment ref="C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Unit of Measure</t>
        </r>
      </text>
    </comment>
    <comment ref="D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Also Known As</t>
        </r>
      </text>
    </comment>
  </commentList>
</comments>
</file>

<file path=xl/sharedStrings.xml><?xml version="1.0" encoding="utf-8"?>
<sst xmlns="http://schemas.openxmlformats.org/spreadsheetml/2006/main" count="96" uniqueCount="74">
  <si>
    <t>Lowest Scope Magnification:</t>
  </si>
  <si>
    <t>Highest Scope Magnification:</t>
  </si>
  <si>
    <t>EP</t>
  </si>
  <si>
    <t>MAG</t>
  </si>
  <si>
    <t>Exit Pupil at Lowest Scope Magnification:</t>
  </si>
  <si>
    <t>Exit Pupil at Highest Scope Magnification:</t>
  </si>
  <si>
    <t>mm</t>
  </si>
  <si>
    <t>in</t>
  </si>
  <si>
    <t>yd</t>
  </si>
  <si>
    <t>m</t>
  </si>
  <si>
    <t>Small</t>
  </si>
  <si>
    <t>Large</t>
  </si>
  <si>
    <t>Objective Diameter:</t>
  </si>
  <si>
    <t>P</t>
  </si>
  <si>
    <t>T</t>
  </si>
  <si>
    <t>X</t>
  </si>
  <si>
    <t>D</t>
  </si>
  <si>
    <t>U of M</t>
  </si>
  <si>
    <t>AKA</t>
  </si>
  <si>
    <t>VALUE</t>
  </si>
  <si>
    <t>Parallax Setting of Scope:</t>
  </si>
  <si>
    <t>mm value</t>
  </si>
  <si>
    <t>Eye offset from optical axis (optional):</t>
  </si>
  <si>
    <t>Parallax Error (PE) at Minimum Magnification</t>
  </si>
  <si>
    <t>Parallax Error (PE) at Maximum Magnification</t>
  </si>
  <si>
    <t>ft</t>
  </si>
  <si>
    <t>Maximum eye offset from optical axis at low magnification:</t>
  </si>
  <si>
    <t>Maximum eye offset from optical axis at high magnification:</t>
  </si>
  <si>
    <t>Lists of Values</t>
  </si>
  <si>
    <t>Eye offset from optical axis:</t>
  </si>
  <si>
    <t>---</t>
  </si>
  <si>
    <t>Transition formulas to convert above values to millimeters</t>
  </si>
  <si>
    <t>Distance to Target:</t>
  </si>
  <si>
    <t>Too great of value entered for eye offset at low magnification:</t>
  </si>
  <si>
    <t>Too great of value entered for eye offset at high magnification:</t>
  </si>
  <si>
    <t>Bullseye</t>
  </si>
  <si>
    <t>LO</t>
  </si>
  <si>
    <t>LM</t>
  </si>
  <si>
    <t>HO</t>
  </si>
  <si>
    <t>HM</t>
  </si>
  <si>
    <t>Eye Offset at Low Mag</t>
  </si>
  <si>
    <t>Maximum at Low Mag</t>
  </si>
  <si>
    <t>Maximum at High Mag</t>
  </si>
  <si>
    <t>Eye Offset at High Mag</t>
  </si>
  <si>
    <t>User Values to Input</t>
  </si>
  <si>
    <t>Derivation of Riflescope Parallax Equation</t>
  </si>
  <si>
    <t>By Michael G. Tappy</t>
  </si>
  <si>
    <t>(Revison 1: 14 Jan. 2009)</t>
  </si>
  <si>
    <t>Workbook and calculations derived from the article/post:</t>
  </si>
  <si>
    <t>Notes:</t>
  </si>
  <si>
    <t>Derivation of parallax error equation does not matter if the reticle is in the first focal plane.</t>
  </si>
  <si>
    <t>Equation  is only valid if the eye is located at the eye relief of the system.</t>
  </si>
  <si>
    <t>Calculation is based on the formula:  PE @ offset X = (X) (MAG) ABS(T-P)/(P); for X &lt; EP/2</t>
  </si>
  <si>
    <t>Acronyms:</t>
  </si>
  <si>
    <t>AKA:  Also Known As</t>
  </si>
  <si>
    <t>ABS:  Absolute value function</t>
  </si>
  <si>
    <t>D:   Diameter of Objective lens</t>
  </si>
  <si>
    <t>EP:  Exit Pupil</t>
  </si>
  <si>
    <t>MAG:  Magnification</t>
  </si>
  <si>
    <t>MOA:  Minutes of Angle (60 MOA = 1 degree)</t>
  </si>
  <si>
    <t>MOA</t>
  </si>
  <si>
    <t>PE:  Parallax Error</t>
  </si>
  <si>
    <t>T:  Distance to Target</t>
  </si>
  <si>
    <t>P:  Parallax Free Distance (Parallax Setting of Scope)</t>
  </si>
  <si>
    <t>ft:  feet</t>
  </si>
  <si>
    <t>yd:  yard (91.44m = 100yd)</t>
  </si>
  <si>
    <t>m:  meter (22.86m = 25yd) (109.36m = 100yd)</t>
  </si>
  <si>
    <t>in:  Inches (1in = 25.4mm)</t>
  </si>
  <si>
    <t>mm:  millimeter (1000mm = 39.37in)</t>
  </si>
  <si>
    <r>
      <rPr>
        <b/>
        <sz val="11"/>
        <rFont val="Calibri"/>
        <family val="2"/>
      </rPr>
      <t xml:space="preserve">Posted at:  </t>
    </r>
    <r>
      <rPr>
        <u/>
        <sz val="11"/>
        <color theme="10"/>
        <rFont val="Calibri"/>
        <family val="2"/>
      </rPr>
      <t>http://www.rimfirecentral.com/forums/showthread.php?t=257018</t>
    </r>
  </si>
  <si>
    <t>The password to unlock workbook and worksheet is "1956" (without the quotes).</t>
  </si>
  <si>
    <r>
      <rPr>
        <b/>
        <sz val="11"/>
        <rFont val="Calibri"/>
        <family val="2"/>
      </rPr>
      <t xml:space="preserve">This workbook hosted at:  </t>
    </r>
    <r>
      <rPr>
        <u/>
        <sz val="11"/>
        <color theme="10"/>
        <rFont val="Calibri"/>
        <family val="2"/>
      </rPr>
      <t>http://www.timeoutside.net</t>
    </r>
  </si>
  <si>
    <r>
      <rPr>
        <b/>
        <sz val="11"/>
        <rFont val="Calibri"/>
        <family val="2"/>
      </rPr>
      <t xml:space="preserve">A similar online tool can be found at:  </t>
    </r>
    <r>
      <rPr>
        <u/>
        <sz val="11"/>
        <color theme="10"/>
        <rFont val="Calibri"/>
        <family val="2"/>
      </rPr>
      <t>https://www.lelandwest.com/parallax-error-calculator.cfm</t>
    </r>
  </si>
  <si>
    <t>Fixed parallax rimfire scopes are often set at 60 yards.  Shotgun scopes often at 75 yards. Centerfire riflescopes mostly at 100 or 150 yards.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</si>
</sst>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[$-409]mmmm\ d\,\ yyyy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2" fontId="0" fillId="0" borderId="0" xfId="0" applyNumberFormat="1"/>
    <xf numFmtId="0" fontId="0" fillId="5" borderId="0" xfId="0" applyFill="1"/>
    <xf numFmtId="0" fontId="5" fillId="3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 applyAlignment="1">
      <alignment horizontal="right"/>
    </xf>
    <xf numFmtId="0" fontId="0" fillId="5" borderId="0" xfId="0" applyFill="1" applyBorder="1"/>
    <xf numFmtId="0" fontId="0" fillId="5" borderId="4" xfId="0" applyFill="1" applyBorder="1"/>
    <xf numFmtId="2" fontId="0" fillId="5" borderId="0" xfId="0" applyNumberFormat="1" applyFill="1" applyBorder="1" applyAlignment="1">
      <alignment horizontal="right"/>
    </xf>
    <xf numFmtId="165" fontId="0" fillId="5" borderId="4" xfId="0" applyNumberFormat="1" applyFill="1" applyBorder="1" applyAlignment="1">
      <alignment horizontal="right"/>
    </xf>
    <xf numFmtId="166" fontId="0" fillId="5" borderId="0" xfId="0" applyNumberFormat="1" applyFill="1" applyBorder="1"/>
    <xf numFmtId="0" fontId="0" fillId="5" borderId="0" xfId="0" applyFill="1" applyBorder="1" applyAlignment="1">
      <alignment horizontal="center"/>
    </xf>
    <xf numFmtId="0" fontId="0" fillId="5" borderId="0" xfId="0" quotePrefix="1" applyFill="1" applyBorder="1" applyAlignment="1">
      <alignment horizontal="center"/>
    </xf>
    <xf numFmtId="166" fontId="0" fillId="5" borderId="0" xfId="0" applyNumberFormat="1" applyFill="1" applyBorder="1" applyAlignment="1">
      <alignment horizontal="right"/>
    </xf>
    <xf numFmtId="0" fontId="0" fillId="5" borderId="5" xfId="0" applyFill="1" applyBorder="1"/>
    <xf numFmtId="0" fontId="0" fillId="5" borderId="8" xfId="0" applyFill="1" applyBorder="1"/>
    <xf numFmtId="0" fontId="0" fillId="5" borderId="6" xfId="0" applyFill="1" applyBorder="1"/>
    <xf numFmtId="0" fontId="5" fillId="4" borderId="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2" fontId="0" fillId="7" borderId="0" xfId="0" applyNumberFormat="1" applyFill="1"/>
    <xf numFmtId="2" fontId="0" fillId="6" borderId="0" xfId="0" applyNumberFormat="1" applyFill="1"/>
    <xf numFmtId="2" fontId="0" fillId="8" borderId="0" xfId="0" applyNumberFormat="1" applyFill="1"/>
    <xf numFmtId="2" fontId="0" fillId="9" borderId="0" xfId="0" applyNumberFormat="1" applyFill="1"/>
    <xf numFmtId="2" fontId="0" fillId="10" borderId="0" xfId="0" applyNumberFormat="1" applyFill="1"/>
    <xf numFmtId="2" fontId="4" fillId="0" borderId="0" xfId="0" applyNumberFormat="1" applyFont="1" applyFill="1"/>
    <xf numFmtId="2" fontId="0" fillId="0" borderId="0" xfId="0" applyNumberForma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11" borderId="0" xfId="0" applyNumberFormat="1" applyFont="1" applyFill="1" applyAlignment="1">
      <alignment horizontal="center"/>
    </xf>
    <xf numFmtId="0" fontId="4" fillId="5" borderId="0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indent="2"/>
    </xf>
    <xf numFmtId="0" fontId="6" fillId="2" borderId="3" xfId="0" applyFont="1" applyFill="1" applyBorder="1" applyAlignment="1">
      <alignment horizontal="left" indent="2"/>
    </xf>
    <xf numFmtId="0" fontId="5" fillId="4" borderId="3" xfId="0" applyFont="1" applyFill="1" applyBorder="1" applyAlignment="1">
      <alignment horizontal="left" indent="2"/>
    </xf>
    <xf numFmtId="2" fontId="0" fillId="0" borderId="0" xfId="0" applyNumberFormat="1" applyAlignment="1">
      <alignment horizontal="left"/>
    </xf>
    <xf numFmtId="2" fontId="0" fillId="6" borderId="0" xfId="0" applyNumberFormat="1" applyFill="1" applyAlignment="1">
      <alignment horizontal="left"/>
    </xf>
    <xf numFmtId="2" fontId="0" fillId="7" borderId="0" xfId="0" applyNumberFormat="1" applyFill="1" applyAlignment="1">
      <alignment horizontal="left"/>
    </xf>
    <xf numFmtId="2" fontId="0" fillId="9" borderId="0" xfId="0" applyNumberFormat="1" applyFill="1" applyAlignment="1">
      <alignment horizontal="left"/>
    </xf>
    <xf numFmtId="2" fontId="0" fillId="10" borderId="0" xfId="0" applyNumberFormat="1" applyFill="1" applyAlignment="1">
      <alignment horizontal="left"/>
    </xf>
    <xf numFmtId="2" fontId="0" fillId="8" borderId="0" xfId="0" applyNumberFormat="1" applyFill="1" applyAlignment="1">
      <alignment horizontal="left"/>
    </xf>
    <xf numFmtId="166" fontId="0" fillId="5" borderId="8" xfId="0" applyNumberFormat="1" applyFill="1" applyBorder="1" applyAlignment="1">
      <alignment horizontal="right"/>
    </xf>
    <xf numFmtId="0" fontId="0" fillId="5" borderId="8" xfId="0" quotePrefix="1" applyFill="1" applyBorder="1" applyAlignment="1">
      <alignment horizontal="center"/>
    </xf>
    <xf numFmtId="2" fontId="1" fillId="5" borderId="0" xfId="0" applyNumberFormat="1" applyFont="1" applyFill="1" applyBorder="1" applyProtection="1">
      <protection locked="0"/>
    </xf>
    <xf numFmtId="0" fontId="1" fillId="5" borderId="0" xfId="0" applyFont="1" applyFill="1" applyBorder="1" applyAlignment="1" applyProtection="1">
      <alignment horizontal="right"/>
      <protection locked="0"/>
    </xf>
    <xf numFmtId="0" fontId="0" fillId="5" borderId="0" xfId="0" applyFill="1" applyBorder="1" applyProtection="1">
      <protection locked="0"/>
    </xf>
    <xf numFmtId="164" fontId="0" fillId="5" borderId="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7" fontId="9" fillId="5" borderId="0" xfId="0" applyNumberFormat="1" applyFont="1" applyFill="1" applyBorder="1" applyAlignment="1">
      <alignment horizontal="left" indent="2"/>
    </xf>
    <xf numFmtId="0" fontId="4" fillId="5" borderId="0" xfId="0" applyFont="1" applyFill="1" applyBorder="1" applyAlignment="1">
      <alignment horizontal="left" indent="4"/>
    </xf>
    <xf numFmtId="167" fontId="11" fillId="5" borderId="0" xfId="1" applyNumberFormat="1" applyFill="1" applyBorder="1" applyAlignment="1" applyProtection="1">
      <alignment horizontal="left" indent="4"/>
    </xf>
    <xf numFmtId="0" fontId="11" fillId="5" borderId="0" xfId="1" applyFill="1" applyBorder="1" applyAlignment="1" applyProtection="1"/>
    <xf numFmtId="0" fontId="4" fillId="5" borderId="0" xfId="0" applyFont="1" applyFill="1" applyBorder="1" applyProtection="1">
      <protection locked="0"/>
    </xf>
    <xf numFmtId="0" fontId="2" fillId="5" borderId="1" xfId="0" applyFont="1" applyFill="1" applyBorder="1"/>
    <xf numFmtId="0" fontId="0" fillId="5" borderId="7" xfId="0" applyFill="1" applyBorder="1"/>
    <xf numFmtId="0" fontId="4" fillId="5" borderId="7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167" fontId="3" fillId="5" borderId="0" xfId="0" applyNumberFormat="1" applyFont="1" applyFill="1" applyBorder="1" applyAlignment="1">
      <alignment horizontal="left" indent="4"/>
    </xf>
    <xf numFmtId="0" fontId="11" fillId="0" borderId="0" xfId="1" applyBorder="1" applyAlignment="1" applyProtection="1">
      <alignment horizontal="left" indent="4"/>
    </xf>
    <xf numFmtId="0" fontId="3" fillId="5" borderId="0" xfId="0" applyFont="1" applyFill="1" applyBorder="1"/>
    <xf numFmtId="0" fontId="0" fillId="5" borderId="0" xfId="0" applyFill="1" applyBorder="1" applyAlignment="1">
      <alignment horizontal="left" indent="4"/>
    </xf>
    <xf numFmtId="0" fontId="13" fillId="5" borderId="8" xfId="0" applyFont="1" applyFill="1" applyBorder="1" applyAlignment="1">
      <alignment horizontal="left" indent="2"/>
    </xf>
    <xf numFmtId="0" fontId="4" fillId="5" borderId="8" xfId="0" applyFont="1" applyFill="1" applyBorder="1"/>
    <xf numFmtId="0" fontId="15" fillId="5" borderId="0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right"/>
    </xf>
    <xf numFmtId="164" fontId="14" fillId="5" borderId="0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top" wrapText="1" indent="4"/>
    </xf>
    <xf numFmtId="0" fontId="4" fillId="5" borderId="0" xfId="0" applyFont="1" applyFill="1" applyBorder="1" applyAlignment="1">
      <alignment horizontal="left" vertical="top" wrapText="1" indent="4"/>
    </xf>
  </cellXfs>
  <cellStyles count="2">
    <cellStyle name="Hyperlink" xfId="1" builtinId="8"/>
    <cellStyle name="Normal" xfId="0" builtinId="0"/>
  </cellStyles>
  <dxfs count="2">
    <dxf>
      <fill>
        <patternFill>
          <bgColor rgb="FFF9EEED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>
                <a:solidFill>
                  <a:srgbClr val="002060"/>
                </a:solidFill>
              </a:defRPr>
            </a:pPr>
            <a:r>
              <a:rPr lang="en-US" sz="2000" cap="small" baseline="0">
                <a:solidFill>
                  <a:srgbClr val="002060"/>
                </a:solidFill>
              </a:rPr>
              <a:t>Shot Placements per Parallax Error Values</a:t>
            </a:r>
            <a:br>
              <a:rPr lang="en-US" cap="small" baseline="0">
                <a:solidFill>
                  <a:srgbClr val="002060"/>
                </a:solidFill>
              </a:rPr>
            </a:br>
            <a:r>
              <a:rPr lang="en-US" sz="1200" b="0" cap="none" baseline="0">
                <a:solidFill>
                  <a:srgbClr val="002060"/>
                </a:solidFill>
              </a:rPr>
              <a:t>(Placements shown in inches from bull, rounded to 0.05", on 1/4" grid.)</a:t>
            </a:r>
            <a:endParaRPr lang="en-US" b="0" cap="none" baseline="0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0603496740326847"/>
          <c:y val="4.956629491945484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Graph!$A$2</c:f>
              <c:strCache>
                <c:ptCount val="1"/>
                <c:pt idx="0">
                  <c:v>Maximum at High Mag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Graph!$B$2:$GT$2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83-4C34-947D-BC908716E3B5}"/>
            </c:ext>
          </c:extLst>
        </c:ser>
        <c:ser>
          <c:idx val="1"/>
          <c:order val="1"/>
          <c:tx>
            <c:strRef>
              <c:f>Graph!$A$3</c:f>
              <c:strCache>
                <c:ptCount val="1"/>
                <c:pt idx="0">
                  <c:v>Eye Offset at High Mag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ln>
                <a:solidFill>
                  <a:srgbClr val="FFC00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Graph!$B$3:$GT$3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83-4C34-947D-BC908716E3B5}"/>
            </c:ext>
          </c:extLst>
        </c:ser>
        <c:ser>
          <c:idx val="2"/>
          <c:order val="2"/>
          <c:tx>
            <c:strRef>
              <c:f>Graph!$A$4</c:f>
              <c:strCache>
                <c:ptCount val="1"/>
                <c:pt idx="0">
                  <c:v>Maximum at Low Mag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Graph!$B$4:$GT$4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83-4C34-947D-BC908716E3B5}"/>
            </c:ext>
          </c:extLst>
        </c:ser>
        <c:ser>
          <c:idx val="3"/>
          <c:order val="3"/>
          <c:tx>
            <c:strRef>
              <c:f>Graph!$A$5</c:f>
              <c:strCache>
                <c:ptCount val="1"/>
                <c:pt idx="0">
                  <c:v>Eye Offset at Low Mag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ln>
                <a:solidFill>
                  <a:srgbClr val="0070C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Graph!$B$5:$GT$5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83-4C34-947D-BC908716E3B5}"/>
            </c:ext>
          </c:extLst>
        </c:ser>
        <c:ser>
          <c:idx val="4"/>
          <c:order val="4"/>
          <c:tx>
            <c:strRef>
              <c:f>Graph!$A$6</c:f>
              <c:strCache>
                <c:ptCount val="1"/>
                <c:pt idx="0">
                  <c:v>Bullseye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Graph!$B$6:$GT$6</c:f>
              <c:numCache>
                <c:formatCode>0.00</c:formatCode>
                <c:ptCount val="201"/>
                <c:pt idx="10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C83-4C34-947D-BC908716E3B5}"/>
            </c:ext>
          </c:extLst>
        </c:ser>
        <c:ser>
          <c:idx val="5"/>
          <c:order val="5"/>
          <c:tx>
            <c:strRef>
              <c:f>Graph!$A$7</c:f>
              <c:strCache>
                <c:ptCount val="1"/>
                <c:pt idx="0">
                  <c:v>LO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ln>
                <a:solidFill>
                  <a:srgbClr val="0070C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Graph!$B$7:$GT$7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C83-4C34-947D-BC908716E3B5}"/>
            </c:ext>
          </c:extLst>
        </c:ser>
        <c:ser>
          <c:idx val="6"/>
          <c:order val="6"/>
          <c:tx>
            <c:strRef>
              <c:f>Graph!$A$8</c:f>
              <c:strCache>
                <c:ptCount val="1"/>
                <c:pt idx="0">
                  <c:v>LM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Graph!$B$8:$GT$8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83-4C34-947D-BC908716E3B5}"/>
            </c:ext>
          </c:extLst>
        </c:ser>
        <c:ser>
          <c:idx val="7"/>
          <c:order val="7"/>
          <c:tx>
            <c:strRef>
              <c:f>Graph!$A$9</c:f>
              <c:strCache>
                <c:ptCount val="1"/>
                <c:pt idx="0">
                  <c:v>HO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ln>
                <a:solidFill>
                  <a:srgbClr val="FFC00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Graph!$B$9:$GT$9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-1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C83-4C34-947D-BC908716E3B5}"/>
            </c:ext>
          </c:extLst>
        </c:ser>
        <c:ser>
          <c:idx val="8"/>
          <c:order val="8"/>
          <c:tx>
            <c:strRef>
              <c:f>Graph!$A$10</c:f>
              <c:strCache>
                <c:ptCount val="1"/>
                <c:pt idx="0">
                  <c:v>HM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Graph!$B$1:$GT$1</c:f>
              <c:numCache>
                <c:formatCode>0.00</c:formatCode>
                <c:ptCount val="201"/>
                <c:pt idx="0">
                  <c:v>-4.9999999999999902</c:v>
                </c:pt>
                <c:pt idx="1">
                  <c:v>-4.9499999999999904</c:v>
                </c:pt>
                <c:pt idx="2">
                  <c:v>-4.8999999999999906</c:v>
                </c:pt>
                <c:pt idx="3">
                  <c:v>-4.8499999999999908</c:v>
                </c:pt>
                <c:pt idx="4">
                  <c:v>-4.7999999999999909</c:v>
                </c:pt>
                <c:pt idx="5">
                  <c:v>-4.7499999999999911</c:v>
                </c:pt>
                <c:pt idx="6">
                  <c:v>-4.6999999999999913</c:v>
                </c:pt>
                <c:pt idx="7">
                  <c:v>-4.6499999999999915</c:v>
                </c:pt>
                <c:pt idx="8">
                  <c:v>-4.5999999999999917</c:v>
                </c:pt>
                <c:pt idx="9">
                  <c:v>-4.5499999999999918</c:v>
                </c:pt>
                <c:pt idx="10">
                  <c:v>-4.499999999999992</c:v>
                </c:pt>
                <c:pt idx="11">
                  <c:v>-4.4499999999999922</c:v>
                </c:pt>
                <c:pt idx="12">
                  <c:v>-4.3999999999999924</c:v>
                </c:pt>
                <c:pt idx="13">
                  <c:v>-4.3499999999999925</c:v>
                </c:pt>
                <c:pt idx="14">
                  <c:v>-4.2999999999999927</c:v>
                </c:pt>
                <c:pt idx="15">
                  <c:v>-4.2499999999999929</c:v>
                </c:pt>
                <c:pt idx="16">
                  <c:v>-4.1999999999999931</c:v>
                </c:pt>
                <c:pt idx="17">
                  <c:v>-4.1499999999999932</c:v>
                </c:pt>
                <c:pt idx="18">
                  <c:v>-4.0999999999999934</c:v>
                </c:pt>
                <c:pt idx="19">
                  <c:v>-4.0499999999999936</c:v>
                </c:pt>
                <c:pt idx="20">
                  <c:v>-3.9999999999999938</c:v>
                </c:pt>
                <c:pt idx="21">
                  <c:v>-3.949999999999994</c:v>
                </c:pt>
                <c:pt idx="22">
                  <c:v>-3.8999999999999941</c:v>
                </c:pt>
                <c:pt idx="23">
                  <c:v>-3.8499999999999943</c:v>
                </c:pt>
                <c:pt idx="24">
                  <c:v>-3.7999999999999945</c:v>
                </c:pt>
                <c:pt idx="25">
                  <c:v>-3.7499999999999947</c:v>
                </c:pt>
                <c:pt idx="26">
                  <c:v>-3.6999999999999948</c:v>
                </c:pt>
                <c:pt idx="27">
                  <c:v>-3.649999999999995</c:v>
                </c:pt>
                <c:pt idx="28">
                  <c:v>-3.5999999999999952</c:v>
                </c:pt>
                <c:pt idx="29">
                  <c:v>-3.5499999999999954</c:v>
                </c:pt>
                <c:pt idx="30">
                  <c:v>-3.4999999999999956</c:v>
                </c:pt>
                <c:pt idx="31">
                  <c:v>-3.4499999999999957</c:v>
                </c:pt>
                <c:pt idx="32">
                  <c:v>-3.3999999999999959</c:v>
                </c:pt>
                <c:pt idx="33">
                  <c:v>-3.3499999999999961</c:v>
                </c:pt>
                <c:pt idx="34">
                  <c:v>-3.2999999999999963</c:v>
                </c:pt>
                <c:pt idx="35">
                  <c:v>-3.2499999999999964</c:v>
                </c:pt>
                <c:pt idx="36">
                  <c:v>-3.1999999999999966</c:v>
                </c:pt>
                <c:pt idx="37">
                  <c:v>-3.1499999999999968</c:v>
                </c:pt>
                <c:pt idx="38">
                  <c:v>-3.099999999999997</c:v>
                </c:pt>
                <c:pt idx="39">
                  <c:v>-3.0499999999999972</c:v>
                </c:pt>
                <c:pt idx="40">
                  <c:v>-2.9999999999999973</c:v>
                </c:pt>
                <c:pt idx="41">
                  <c:v>-2.9499999999999975</c:v>
                </c:pt>
                <c:pt idx="42">
                  <c:v>-2.8999999999999977</c:v>
                </c:pt>
                <c:pt idx="43">
                  <c:v>-2.8499999999999979</c:v>
                </c:pt>
                <c:pt idx="44">
                  <c:v>-2.799999999999998</c:v>
                </c:pt>
                <c:pt idx="45">
                  <c:v>-2.7499999999999982</c:v>
                </c:pt>
                <c:pt idx="46">
                  <c:v>-2.6999999999999984</c:v>
                </c:pt>
                <c:pt idx="47">
                  <c:v>-2.6499999999999986</c:v>
                </c:pt>
                <c:pt idx="48">
                  <c:v>-2.5999999999999988</c:v>
                </c:pt>
                <c:pt idx="49">
                  <c:v>-2.5499999999999989</c:v>
                </c:pt>
                <c:pt idx="50">
                  <c:v>-2.4999999999999991</c:v>
                </c:pt>
                <c:pt idx="51">
                  <c:v>-2.4499999999999993</c:v>
                </c:pt>
                <c:pt idx="52">
                  <c:v>-2.3999999999999995</c:v>
                </c:pt>
                <c:pt idx="53">
                  <c:v>-2.3499999999999996</c:v>
                </c:pt>
                <c:pt idx="54">
                  <c:v>-2.2999999999999998</c:v>
                </c:pt>
                <c:pt idx="55">
                  <c:v>-2.25</c:v>
                </c:pt>
                <c:pt idx="56">
                  <c:v>-2.2000000000000002</c:v>
                </c:pt>
                <c:pt idx="57">
                  <c:v>-2.1500000000000004</c:v>
                </c:pt>
                <c:pt idx="58">
                  <c:v>-2.1000000000000005</c:v>
                </c:pt>
                <c:pt idx="59">
                  <c:v>-2.0500000000000007</c:v>
                </c:pt>
                <c:pt idx="60">
                  <c:v>-2.0000000000000009</c:v>
                </c:pt>
                <c:pt idx="61">
                  <c:v>-1.9500000000000011</c:v>
                </c:pt>
                <c:pt idx="62">
                  <c:v>-1.900000000000001</c:v>
                </c:pt>
                <c:pt idx="63">
                  <c:v>-1.850000000000001</c:v>
                </c:pt>
                <c:pt idx="64">
                  <c:v>-1.8000000000000009</c:v>
                </c:pt>
                <c:pt idx="65">
                  <c:v>-1.7500000000000009</c:v>
                </c:pt>
                <c:pt idx="66">
                  <c:v>-1.7000000000000008</c:v>
                </c:pt>
                <c:pt idx="67">
                  <c:v>-1.6500000000000008</c:v>
                </c:pt>
                <c:pt idx="68">
                  <c:v>-1.6000000000000008</c:v>
                </c:pt>
                <c:pt idx="69">
                  <c:v>-1.5500000000000007</c:v>
                </c:pt>
                <c:pt idx="70">
                  <c:v>-1.5000000000000007</c:v>
                </c:pt>
                <c:pt idx="71">
                  <c:v>-1.4500000000000006</c:v>
                </c:pt>
                <c:pt idx="72">
                  <c:v>-1.4000000000000006</c:v>
                </c:pt>
                <c:pt idx="73">
                  <c:v>-1.3500000000000005</c:v>
                </c:pt>
                <c:pt idx="74">
                  <c:v>-1.3000000000000005</c:v>
                </c:pt>
                <c:pt idx="75">
                  <c:v>-1.2500000000000004</c:v>
                </c:pt>
                <c:pt idx="76">
                  <c:v>-1.2000000000000004</c:v>
                </c:pt>
                <c:pt idx="77">
                  <c:v>-1.1500000000000004</c:v>
                </c:pt>
                <c:pt idx="78">
                  <c:v>-1.1000000000000003</c:v>
                </c:pt>
                <c:pt idx="79">
                  <c:v>-1.0500000000000003</c:v>
                </c:pt>
                <c:pt idx="80">
                  <c:v>-1.0000000000000002</c:v>
                </c:pt>
                <c:pt idx="81">
                  <c:v>-0.95000000000000029</c:v>
                </c:pt>
                <c:pt idx="82">
                  <c:v>-0.90000000000000024</c:v>
                </c:pt>
                <c:pt idx="83">
                  <c:v>-0.8500000000000002</c:v>
                </c:pt>
                <c:pt idx="84">
                  <c:v>-0.80000000000000016</c:v>
                </c:pt>
                <c:pt idx="85">
                  <c:v>-0.75000000000000011</c:v>
                </c:pt>
                <c:pt idx="86">
                  <c:v>-0.70000000000000007</c:v>
                </c:pt>
                <c:pt idx="87">
                  <c:v>-0.65</c:v>
                </c:pt>
                <c:pt idx="88">
                  <c:v>-0.6</c:v>
                </c:pt>
                <c:pt idx="89">
                  <c:v>-0.54999999999999993</c:v>
                </c:pt>
                <c:pt idx="90">
                  <c:v>-0.49999999999999994</c:v>
                </c:pt>
                <c:pt idx="91">
                  <c:v>-0.44999999999999996</c:v>
                </c:pt>
                <c:pt idx="92">
                  <c:v>-0.39999999999999997</c:v>
                </c:pt>
                <c:pt idx="93">
                  <c:v>-0.35</c:v>
                </c:pt>
                <c:pt idx="94">
                  <c:v>-0.3</c:v>
                </c:pt>
                <c:pt idx="95">
                  <c:v>-0.25</c:v>
                </c:pt>
                <c:pt idx="96">
                  <c:v>-0.2</c:v>
                </c:pt>
                <c:pt idx="97">
                  <c:v>-0.15000000000000002</c:v>
                </c:pt>
                <c:pt idx="98">
                  <c:v>-0.1</c:v>
                </c:pt>
                <c:pt idx="99">
                  <c:v>-0.05</c:v>
                </c:pt>
                <c:pt idx="100">
                  <c:v>0</c:v>
                </c:pt>
                <c:pt idx="101">
                  <c:v>0.05</c:v>
                </c:pt>
                <c:pt idx="102">
                  <c:v>0.1</c:v>
                </c:pt>
                <c:pt idx="103">
                  <c:v>0.15000000000000002</c:v>
                </c:pt>
                <c:pt idx="104">
                  <c:v>0.2</c:v>
                </c:pt>
                <c:pt idx="105">
                  <c:v>0.25</c:v>
                </c:pt>
                <c:pt idx="106">
                  <c:v>0.3</c:v>
                </c:pt>
                <c:pt idx="107">
                  <c:v>0.35</c:v>
                </c:pt>
                <c:pt idx="108">
                  <c:v>0.39999999999999997</c:v>
                </c:pt>
                <c:pt idx="109">
                  <c:v>0.44999999999999996</c:v>
                </c:pt>
                <c:pt idx="110">
                  <c:v>0.49999999999999994</c:v>
                </c:pt>
                <c:pt idx="111">
                  <c:v>0.54999999999999993</c:v>
                </c:pt>
                <c:pt idx="112">
                  <c:v>0.6</c:v>
                </c:pt>
                <c:pt idx="113">
                  <c:v>0.65</c:v>
                </c:pt>
                <c:pt idx="114">
                  <c:v>0.70000000000000007</c:v>
                </c:pt>
                <c:pt idx="115">
                  <c:v>0.75000000000000011</c:v>
                </c:pt>
                <c:pt idx="116">
                  <c:v>0.80000000000000016</c:v>
                </c:pt>
                <c:pt idx="117">
                  <c:v>0.8500000000000002</c:v>
                </c:pt>
                <c:pt idx="118">
                  <c:v>0.90000000000000024</c:v>
                </c:pt>
                <c:pt idx="119">
                  <c:v>0.95000000000000029</c:v>
                </c:pt>
                <c:pt idx="120">
                  <c:v>1.0000000000000002</c:v>
                </c:pt>
                <c:pt idx="121">
                  <c:v>1.0500000000000003</c:v>
                </c:pt>
                <c:pt idx="122">
                  <c:v>1.1000000000000003</c:v>
                </c:pt>
                <c:pt idx="123">
                  <c:v>1.1500000000000004</c:v>
                </c:pt>
                <c:pt idx="124">
                  <c:v>1.2000000000000004</c:v>
                </c:pt>
                <c:pt idx="125">
                  <c:v>1.2500000000000004</c:v>
                </c:pt>
                <c:pt idx="126">
                  <c:v>1.3000000000000005</c:v>
                </c:pt>
                <c:pt idx="127">
                  <c:v>1.3500000000000005</c:v>
                </c:pt>
                <c:pt idx="128">
                  <c:v>1.4000000000000006</c:v>
                </c:pt>
                <c:pt idx="129">
                  <c:v>1.4500000000000006</c:v>
                </c:pt>
                <c:pt idx="130">
                  <c:v>1.5000000000000007</c:v>
                </c:pt>
                <c:pt idx="131">
                  <c:v>1.5500000000000007</c:v>
                </c:pt>
                <c:pt idx="132">
                  <c:v>1.6000000000000008</c:v>
                </c:pt>
                <c:pt idx="133">
                  <c:v>1.6500000000000008</c:v>
                </c:pt>
                <c:pt idx="134">
                  <c:v>1.7000000000000008</c:v>
                </c:pt>
                <c:pt idx="135">
                  <c:v>1.7500000000000009</c:v>
                </c:pt>
                <c:pt idx="136">
                  <c:v>1.8000000000000009</c:v>
                </c:pt>
                <c:pt idx="137">
                  <c:v>1.850000000000001</c:v>
                </c:pt>
                <c:pt idx="138">
                  <c:v>1.900000000000001</c:v>
                </c:pt>
                <c:pt idx="139">
                  <c:v>1.9500000000000011</c:v>
                </c:pt>
                <c:pt idx="140">
                  <c:v>2.0000000000000009</c:v>
                </c:pt>
                <c:pt idx="141">
                  <c:v>2.0500000000000007</c:v>
                </c:pt>
                <c:pt idx="142">
                  <c:v>2.1000000000000005</c:v>
                </c:pt>
                <c:pt idx="143">
                  <c:v>2.1500000000000004</c:v>
                </c:pt>
                <c:pt idx="144">
                  <c:v>2.2000000000000002</c:v>
                </c:pt>
                <c:pt idx="145">
                  <c:v>2.25</c:v>
                </c:pt>
                <c:pt idx="146">
                  <c:v>2.2999999999999998</c:v>
                </c:pt>
                <c:pt idx="147">
                  <c:v>2.3499999999999996</c:v>
                </c:pt>
                <c:pt idx="148">
                  <c:v>2.3999999999999995</c:v>
                </c:pt>
                <c:pt idx="149">
                  <c:v>2.4499999999999993</c:v>
                </c:pt>
                <c:pt idx="150">
                  <c:v>2.4999999999999991</c:v>
                </c:pt>
                <c:pt idx="151">
                  <c:v>2.5499999999999989</c:v>
                </c:pt>
                <c:pt idx="152">
                  <c:v>2.5999999999999988</c:v>
                </c:pt>
                <c:pt idx="153">
                  <c:v>2.6499999999999986</c:v>
                </c:pt>
                <c:pt idx="154">
                  <c:v>2.6999999999999984</c:v>
                </c:pt>
                <c:pt idx="155">
                  <c:v>2.7499999999999982</c:v>
                </c:pt>
                <c:pt idx="156">
                  <c:v>2.799999999999998</c:v>
                </c:pt>
                <c:pt idx="157">
                  <c:v>2.8499999999999979</c:v>
                </c:pt>
                <c:pt idx="158">
                  <c:v>2.8999999999999977</c:v>
                </c:pt>
                <c:pt idx="159">
                  <c:v>2.9499999999999975</c:v>
                </c:pt>
                <c:pt idx="160">
                  <c:v>2.9999999999999973</c:v>
                </c:pt>
                <c:pt idx="161">
                  <c:v>3.0499999999999972</c:v>
                </c:pt>
                <c:pt idx="162">
                  <c:v>3.099999999999997</c:v>
                </c:pt>
                <c:pt idx="163">
                  <c:v>3.1499999999999968</c:v>
                </c:pt>
                <c:pt idx="164">
                  <c:v>3.1999999999999966</c:v>
                </c:pt>
                <c:pt idx="165">
                  <c:v>3.2499999999999964</c:v>
                </c:pt>
                <c:pt idx="166">
                  <c:v>3.2999999999999963</c:v>
                </c:pt>
                <c:pt idx="167">
                  <c:v>3.3499999999999961</c:v>
                </c:pt>
                <c:pt idx="168">
                  <c:v>3.3999999999999959</c:v>
                </c:pt>
                <c:pt idx="169">
                  <c:v>3.4499999999999957</c:v>
                </c:pt>
                <c:pt idx="170">
                  <c:v>3.4999999999999956</c:v>
                </c:pt>
                <c:pt idx="171">
                  <c:v>3.5499999999999954</c:v>
                </c:pt>
                <c:pt idx="172">
                  <c:v>3.5999999999999952</c:v>
                </c:pt>
                <c:pt idx="173">
                  <c:v>3.649999999999995</c:v>
                </c:pt>
                <c:pt idx="174">
                  <c:v>3.6999999999999948</c:v>
                </c:pt>
                <c:pt idx="175">
                  <c:v>3.7499999999999947</c:v>
                </c:pt>
                <c:pt idx="176">
                  <c:v>3.7999999999999945</c:v>
                </c:pt>
                <c:pt idx="177">
                  <c:v>3.8499999999999943</c:v>
                </c:pt>
                <c:pt idx="178">
                  <c:v>3.8999999999999941</c:v>
                </c:pt>
                <c:pt idx="179">
                  <c:v>3.949999999999994</c:v>
                </c:pt>
                <c:pt idx="180">
                  <c:v>3.9999999999999938</c:v>
                </c:pt>
                <c:pt idx="181">
                  <c:v>4.0499999999999936</c:v>
                </c:pt>
                <c:pt idx="182">
                  <c:v>4.0999999999999934</c:v>
                </c:pt>
                <c:pt idx="183">
                  <c:v>4.1499999999999932</c:v>
                </c:pt>
                <c:pt idx="184">
                  <c:v>4.1999999999999931</c:v>
                </c:pt>
                <c:pt idx="185">
                  <c:v>4.2499999999999929</c:v>
                </c:pt>
                <c:pt idx="186">
                  <c:v>4.2999999999999927</c:v>
                </c:pt>
                <c:pt idx="187">
                  <c:v>4.3499999999999925</c:v>
                </c:pt>
                <c:pt idx="188">
                  <c:v>4.3999999999999924</c:v>
                </c:pt>
                <c:pt idx="189">
                  <c:v>4.4499999999999922</c:v>
                </c:pt>
                <c:pt idx="190">
                  <c:v>4.499999999999992</c:v>
                </c:pt>
                <c:pt idx="191">
                  <c:v>4.5499999999999918</c:v>
                </c:pt>
                <c:pt idx="192">
                  <c:v>4.5999999999999917</c:v>
                </c:pt>
                <c:pt idx="193">
                  <c:v>4.6499999999999915</c:v>
                </c:pt>
                <c:pt idx="194">
                  <c:v>4.6999999999999913</c:v>
                </c:pt>
                <c:pt idx="195">
                  <c:v>4.7499999999999911</c:v>
                </c:pt>
                <c:pt idx="196">
                  <c:v>4.7999999999999909</c:v>
                </c:pt>
                <c:pt idx="197">
                  <c:v>4.8499999999999908</c:v>
                </c:pt>
                <c:pt idx="198">
                  <c:v>4.8999999999999906</c:v>
                </c:pt>
                <c:pt idx="199">
                  <c:v>4.9499999999999904</c:v>
                </c:pt>
                <c:pt idx="200">
                  <c:v>4.9999999999999902</c:v>
                </c:pt>
              </c:numCache>
            </c:numRef>
          </c:xVal>
          <c:yVal>
            <c:numRef>
              <c:f>Graph!$B$10:$GT$10</c:f>
              <c:numCache>
                <c:formatCode>0.00</c:formatCode>
                <c:ptCount val="20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-1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-1</c:v>
                </c:pt>
                <c:pt idx="84">
                  <c:v>-1</c:v>
                </c:pt>
                <c:pt idx="85">
                  <c:v>-1</c:v>
                </c:pt>
                <c:pt idx="86">
                  <c:v>-1</c:v>
                </c:pt>
                <c:pt idx="87">
                  <c:v>-1</c:v>
                </c:pt>
                <c:pt idx="88">
                  <c:v>-1</c:v>
                </c:pt>
                <c:pt idx="89">
                  <c:v>-1</c:v>
                </c:pt>
                <c:pt idx="90">
                  <c:v>-1</c:v>
                </c:pt>
                <c:pt idx="91">
                  <c:v>-1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-1</c:v>
                </c:pt>
                <c:pt idx="129">
                  <c:v>-1</c:v>
                </c:pt>
                <c:pt idx="130">
                  <c:v>-1</c:v>
                </c:pt>
                <c:pt idx="131">
                  <c:v>-1</c:v>
                </c:pt>
                <c:pt idx="132">
                  <c:v>-1</c:v>
                </c:pt>
                <c:pt idx="133">
                  <c:v>-1</c:v>
                </c:pt>
                <c:pt idx="134">
                  <c:v>-1</c:v>
                </c:pt>
                <c:pt idx="135">
                  <c:v>-1</c:v>
                </c:pt>
                <c:pt idx="136">
                  <c:v>1</c:v>
                </c:pt>
                <c:pt idx="137">
                  <c:v>-1</c:v>
                </c:pt>
                <c:pt idx="138">
                  <c:v>-1</c:v>
                </c:pt>
                <c:pt idx="139">
                  <c:v>-1</c:v>
                </c:pt>
                <c:pt idx="140">
                  <c:v>-1</c:v>
                </c:pt>
                <c:pt idx="141">
                  <c:v>-1</c:v>
                </c:pt>
                <c:pt idx="142">
                  <c:v>-1</c:v>
                </c:pt>
                <c:pt idx="143">
                  <c:v>-1</c:v>
                </c:pt>
                <c:pt idx="144">
                  <c:v>-1</c:v>
                </c:pt>
                <c:pt idx="145">
                  <c:v>-1</c:v>
                </c:pt>
                <c:pt idx="146">
                  <c:v>-1</c:v>
                </c:pt>
                <c:pt idx="147">
                  <c:v>-1</c:v>
                </c:pt>
                <c:pt idx="148">
                  <c:v>-1</c:v>
                </c:pt>
                <c:pt idx="149">
                  <c:v>-1</c:v>
                </c:pt>
                <c:pt idx="150">
                  <c:v>-1</c:v>
                </c:pt>
                <c:pt idx="151">
                  <c:v>-1</c:v>
                </c:pt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-1</c:v>
                </c:pt>
                <c:pt idx="193">
                  <c:v>-1</c:v>
                </c:pt>
                <c:pt idx="194">
                  <c:v>-1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-1</c:v>
                </c:pt>
                <c:pt idx="199">
                  <c:v>-1</c:v>
                </c:pt>
                <c:pt idx="200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C83-4C34-947D-BC908716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429376"/>
        <c:axId val="181430912"/>
      </c:scatterChart>
      <c:valAx>
        <c:axId val="181429376"/>
        <c:scaling>
          <c:orientation val="minMax"/>
          <c:max val="5"/>
          <c:min val="-5"/>
        </c:scaling>
        <c:delete val="0"/>
        <c:axPos val="b"/>
        <c:majorGridlines/>
        <c:minorGridlines/>
        <c:numFmt formatCode="0.00" sourceLinked="1"/>
        <c:majorTickMark val="none"/>
        <c:minorTickMark val="none"/>
        <c:tickLblPos val="nextTo"/>
        <c:crossAx val="181430912"/>
        <c:crosses val="autoZero"/>
        <c:crossBetween val="midCat"/>
        <c:majorUnit val="1"/>
        <c:minorUnit val="0.25"/>
      </c:valAx>
      <c:valAx>
        <c:axId val="181430912"/>
        <c:scaling>
          <c:orientation val="minMax"/>
          <c:max val="2"/>
          <c:min val="0"/>
        </c:scaling>
        <c:delete val="1"/>
        <c:axPos val="l"/>
        <c:majorGridlines/>
        <c:minorGridlines/>
        <c:numFmt formatCode="0.00" sourceLinked="1"/>
        <c:majorTickMark val="none"/>
        <c:minorTickMark val="none"/>
        <c:tickLblPos val="none"/>
        <c:crossAx val="181429376"/>
        <c:crosses val="autoZero"/>
        <c:crossBetween val="midCat"/>
        <c:majorUnit val="1"/>
        <c:minorUnit val="0.25"/>
      </c:valAx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3602018978396908"/>
          <c:y val="0.2953038862707219"/>
          <c:w val="0.1522946974285557"/>
          <c:h val="0.5680043712008118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 w="38100">
      <a:solidFill>
        <a:srgbClr val="002060"/>
      </a:solidFill>
    </a:ln>
    <a:effectLst>
      <a:innerShdw blurRad="63500" dist="50800" dir="2700000">
        <a:prstClr val="black">
          <a:alpha val="50000"/>
        </a:prstClr>
      </a:innerShdw>
    </a:effectLst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47625</xdr:rowOff>
    </xdr:from>
    <xdr:to>
      <xdr:col>13</xdr:col>
      <xdr:colOff>581024</xdr:colOff>
      <xdr:row>0</xdr:row>
      <xdr:rowOff>2609850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lelandwest.com/parallax-error-calculator.cf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shrmen.net/?attachment_id=165" TargetMode="External"/><Relationship Id="rId1" Type="http://schemas.openxmlformats.org/officeDocument/2006/relationships/hyperlink" Target="http://www.rimfirecentral.com/forums/showthread.php?t=25701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imeoutside.net/2013/08/03/derivation-of-riflescope-parallax-equation/" TargetMode="External"/><Relationship Id="rId4" Type="http://schemas.openxmlformats.org/officeDocument/2006/relationships/hyperlink" Target="http://www.rimfirecentral.com/forums/showthread.php?t=257018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tabSelected="1" workbookViewId="0">
      <pane ySplit="1" topLeftCell="A2" activePane="bottomLeft" state="frozenSplit"/>
      <selection pane="bottomLeft" activeCell="Z50" sqref="Z50"/>
    </sheetView>
  </sheetViews>
  <sheetFormatPr defaultRowHeight="15" x14ac:dyDescent="0.25"/>
  <cols>
    <col min="1" max="1" width="62.85546875" style="7" bestFit="1" customWidth="1"/>
    <col min="2" max="4" width="9.28515625" style="7" customWidth="1"/>
    <col min="5" max="5" width="32.42578125" style="29" bestFit="1" customWidth="1"/>
    <col min="6" max="16384" width="9.140625" style="29"/>
  </cols>
  <sheetData>
    <row r="1" spans="1:14" ht="207.75" customHeight="1" thickBot="1" x14ac:dyDescent="0.3">
      <c r="A1" s="53"/>
      <c r="B1" s="54"/>
      <c r="C1" s="54"/>
      <c r="D1" s="54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18.75" x14ac:dyDescent="0.3">
      <c r="A2" s="32" t="s">
        <v>44</v>
      </c>
      <c r="B2" s="30" t="s">
        <v>19</v>
      </c>
      <c r="C2" s="30" t="s">
        <v>17</v>
      </c>
      <c r="D2" s="31" t="s">
        <v>18</v>
      </c>
      <c r="E2" s="48" t="s">
        <v>48</v>
      </c>
      <c r="N2" s="57"/>
    </row>
    <row r="3" spans="1:14" x14ac:dyDescent="0.25">
      <c r="A3" s="5" t="s">
        <v>0</v>
      </c>
      <c r="B3" s="43">
        <v>3</v>
      </c>
      <c r="C3" s="44"/>
      <c r="D3" s="6" t="s">
        <v>3</v>
      </c>
      <c r="E3" s="58" t="s">
        <v>45</v>
      </c>
      <c r="N3" s="57"/>
    </row>
    <row r="4" spans="1:14" x14ac:dyDescent="0.25">
      <c r="A4" s="5" t="s">
        <v>1</v>
      </c>
      <c r="B4" s="43">
        <v>9</v>
      </c>
      <c r="C4" s="44"/>
      <c r="D4" s="6" t="s">
        <v>3</v>
      </c>
      <c r="E4" s="58" t="s">
        <v>46</v>
      </c>
      <c r="N4" s="57"/>
    </row>
    <row r="5" spans="1:14" x14ac:dyDescent="0.25">
      <c r="A5" s="5" t="s">
        <v>12</v>
      </c>
      <c r="B5" s="43">
        <v>40</v>
      </c>
      <c r="C5" s="44" t="s">
        <v>6</v>
      </c>
      <c r="D5" s="6" t="s">
        <v>16</v>
      </c>
      <c r="E5" s="58">
        <v>39812</v>
      </c>
      <c r="N5" s="57"/>
    </row>
    <row r="6" spans="1:14" x14ac:dyDescent="0.25">
      <c r="A6" s="5" t="s">
        <v>20</v>
      </c>
      <c r="B6" s="43">
        <v>100</v>
      </c>
      <c r="C6" s="44" t="s">
        <v>8</v>
      </c>
      <c r="D6" s="6" t="s">
        <v>13</v>
      </c>
      <c r="E6" s="58" t="s">
        <v>47</v>
      </c>
      <c r="N6" s="57"/>
    </row>
    <row r="7" spans="1:14" x14ac:dyDescent="0.25">
      <c r="A7" s="5" t="s">
        <v>32</v>
      </c>
      <c r="B7" s="43">
        <v>25</v>
      </c>
      <c r="C7" s="44" t="s">
        <v>8</v>
      </c>
      <c r="D7" s="6" t="s">
        <v>14</v>
      </c>
      <c r="E7" s="50" t="s">
        <v>69</v>
      </c>
      <c r="N7" s="57"/>
    </row>
    <row r="8" spans="1:14" x14ac:dyDescent="0.25">
      <c r="A8" s="5" t="s">
        <v>22</v>
      </c>
      <c r="B8" s="43">
        <v>1.5</v>
      </c>
      <c r="C8" s="44" t="s">
        <v>6</v>
      </c>
      <c r="D8" s="6" t="s">
        <v>15</v>
      </c>
      <c r="E8" s="59" t="s">
        <v>71</v>
      </c>
      <c r="F8" s="51"/>
      <c r="G8" s="51"/>
      <c r="H8" s="51"/>
      <c r="I8" s="51"/>
      <c r="J8" s="51"/>
      <c r="N8" s="57"/>
    </row>
    <row r="9" spans="1:14" x14ac:dyDescent="0.25">
      <c r="A9" s="5" t="str">
        <f>IF(B31="Yes","Eye offset value too great to see target at even minimum magnification.  Must be less than "&amp;IF($C$8="mm",ROUND(B29,2)&amp;" mm.",ROUND(B29/25.4,2)&amp;" in."),IF(B32="Yes","Eye offset value too great to see target at maximum magnification.  Must be less than "&amp;IF($C$8="mm",ROUND(B30,2)&amp;" mm.",ROUND(B30/25.4,2)&amp;" in."),""))</f>
        <v/>
      </c>
      <c r="B9" s="45"/>
      <c r="C9" s="46"/>
      <c r="D9" s="47"/>
      <c r="E9" s="59" t="s">
        <v>72</v>
      </c>
      <c r="F9" s="51"/>
      <c r="G9" s="51"/>
      <c r="H9" s="51"/>
      <c r="I9" s="51"/>
      <c r="J9" s="51"/>
      <c r="N9" s="57"/>
    </row>
    <row r="10" spans="1:14" ht="18.75" x14ac:dyDescent="0.3">
      <c r="A10" s="33" t="s">
        <v>23</v>
      </c>
      <c r="B10" s="3" t="s">
        <v>6</v>
      </c>
      <c r="C10" s="3" t="s">
        <v>7</v>
      </c>
      <c r="D10" s="4" t="s">
        <v>60</v>
      </c>
      <c r="E10" s="48"/>
      <c r="N10" s="57"/>
    </row>
    <row r="11" spans="1:14" x14ac:dyDescent="0.25">
      <c r="A11" s="5" t="str">
        <f>IF(B31="Yes","Eye offset value above too great for image to be seen.",IF(OR(LEN($B$8)=0,ISBLANK($B$8),NOT(ISNUMBER($B$8))),"--- Optional eye offset value not provided. ---","PE with an eye offset of "&amp;IF($C$8="mm",ROUND($B$8,2)&amp;" mm.",ROUND($B$8,2)&amp;" in.")))</f>
        <v>PE with an eye offset of 1.5 mm.</v>
      </c>
      <c r="B11" s="9">
        <f>IF(B31="Yes","---",IF(OR(LEN($B$8)=0,ISBLANK($B$8),NOT(ISNUMBER($B$8))),"---",($B$28)*($B$3)*(ABS($B$27-$B$26)/$B$26)))</f>
        <v>3.375</v>
      </c>
      <c r="C11" s="9">
        <f>IF(B31="Yes","---",IF(OR(LEN(B8)=0,ISBLANK(B8),NOT(ISNUMBER(B8))),"---",B11/25.4))</f>
        <v>0.13287401574803151</v>
      </c>
      <c r="D11" s="10">
        <f>IF(B31="Yes","---",IF(OR(LEN($B$8)=0,ISBLANK($B$8),NOT(ISNUMBER($B$8))),"---",ROUND(($B11)*(3438)/($B$26*1000),3)))</f>
        <v>0.127</v>
      </c>
      <c r="E11" s="48" t="s">
        <v>49</v>
      </c>
      <c r="F11" s="60"/>
      <c r="N11" s="57"/>
    </row>
    <row r="12" spans="1:14" x14ac:dyDescent="0.25">
      <c r="A12" s="5" t="str">
        <f>IF(B31="Yes","     Eye offset needs to be less than "&amp;IF($C$8="mm",ROUND(B29,2)&amp;" mm.",ROUND(B29/25.4,2)&amp;" in."),"     PE total (from left to right or high to low) with eye offset of "&amp;$B$8&amp;" "&amp;$C$8&amp;".")</f>
        <v xml:space="preserve">     PE total (from left to right or high to low) with eye offset of 1.5 mm.</v>
      </c>
      <c r="B12" s="9">
        <f>IF(B31="Yes","---",B11*2)</f>
        <v>6.75</v>
      </c>
      <c r="C12" s="9">
        <f>IF(B31="Yes","---",C11*2)</f>
        <v>0.26574803149606302</v>
      </c>
      <c r="D12" s="10">
        <f>IF(B31="Yes","---",ROUND(IF(OR(LEN($B$8)=0,ISBLANK($B$8),NOT(ISNUMBER($B$8))),"---",($B12)*(3438)/($B$26*1000)),3))</f>
        <v>0.254</v>
      </c>
      <c r="E12" s="49" t="s">
        <v>50</v>
      </c>
      <c r="N12" s="57"/>
    </row>
    <row r="13" spans="1:14" x14ac:dyDescent="0.25">
      <c r="A13" s="5" t="str">
        <f>"PE with the maximum eye offset of "&amp;IF(C8="mm",ROUND(B29,2)&amp;" mm.",ROUND(B29/25.4,2)&amp;" in.")</f>
        <v>PE with the maximum eye offset of 6.67 mm.</v>
      </c>
      <c r="B13" s="9">
        <f>($B$29)*($B$3)*(ABS($B$27-$B$26)/$B$26)</f>
        <v>15</v>
      </c>
      <c r="C13" s="9">
        <f>B13/25.4</f>
        <v>0.59055118110236227</v>
      </c>
      <c r="D13" s="10">
        <f>ROUND(IF(OR(LEN($B$8)=0,ISBLANK($B$8),NOT(ISNUMBER($B$8))),"---",($B13)*(3438)/($B$26*1000)),3)</f>
        <v>0.56399999999999995</v>
      </c>
      <c r="E13" s="49" t="s">
        <v>51</v>
      </c>
      <c r="N13" s="57"/>
    </row>
    <row r="14" spans="1:14" x14ac:dyDescent="0.25">
      <c r="A14" s="5" t="str">
        <f>"     PE maximum (from left to right or high to low)"</f>
        <v xml:space="preserve">     PE maximum (from left to right or high to low)</v>
      </c>
      <c r="B14" s="9">
        <f>B13*2</f>
        <v>30</v>
      </c>
      <c r="C14" s="9">
        <f>C13*2</f>
        <v>1.1811023622047245</v>
      </c>
      <c r="D14" s="10">
        <f>ROUND(IF(OR(LEN($B$8)=0,ISBLANK($B$8),NOT(ISNUMBER($B$8))),"---",($B14)*(3438)/($B$26*1000)),3)</f>
        <v>1.1279999999999999</v>
      </c>
      <c r="E14" s="49" t="s">
        <v>52</v>
      </c>
      <c r="N14" s="57"/>
    </row>
    <row r="15" spans="1:14" ht="15" customHeight="1" x14ac:dyDescent="0.25">
      <c r="A15" s="5"/>
      <c r="D15" s="8"/>
      <c r="E15" s="67" t="s">
        <v>73</v>
      </c>
      <c r="F15" s="68"/>
      <c r="G15" s="68"/>
      <c r="H15" s="68"/>
      <c r="I15" s="68"/>
      <c r="J15" s="68"/>
      <c r="K15" s="68"/>
      <c r="N15" s="57"/>
    </row>
    <row r="16" spans="1:14" ht="18.75" x14ac:dyDescent="0.3">
      <c r="A16" s="33" t="s">
        <v>24</v>
      </c>
      <c r="B16" s="3" t="s">
        <v>6</v>
      </c>
      <c r="C16" s="3" t="s">
        <v>7</v>
      </c>
      <c r="D16" s="4" t="s">
        <v>60</v>
      </c>
      <c r="E16" s="67"/>
      <c r="F16" s="68"/>
      <c r="G16" s="68"/>
      <c r="H16" s="68"/>
      <c r="I16" s="68"/>
      <c r="J16" s="68"/>
      <c r="K16" s="68"/>
      <c r="N16" s="57"/>
    </row>
    <row r="17" spans="1:14" x14ac:dyDescent="0.25">
      <c r="A17" s="5" t="str">
        <f>IF(B32="Yes","Eye offset value above too great for image to be seen.",IF(OR(LEN($B$8)=0,ISBLANK($B$8),NOT(ISNUMBER($B$8))),"--- Optional eye offset value not provided. ---","PE with an eye offset of "&amp;IF($C$8="mm",ROUND($B$8,2)&amp;" mm.",ROUND($B$8,2)&amp;" in.")))</f>
        <v>PE with an eye offset of 1.5 mm.</v>
      </c>
      <c r="B17" s="9">
        <f>IF(B8&gt;ROUND(B30,2),"---",IF(OR(LEN($B$8)=0,ISBLANK($B$8),NOT(ISNUMBER($B$8))),"---",($B$28)*($B$4)*(ABS($B$27-$B$26)/$B$26)))</f>
        <v>10.125</v>
      </c>
      <c r="C17" s="9">
        <f>IF(B8&gt;ROUND(B30,2),"---",IF(OR(LEN(B14)=0,ISBLANK(B14),NOT(ISNUMBER(B14))),"---",B17/25.4))</f>
        <v>0.3986220472440945</v>
      </c>
      <c r="D17" s="10">
        <f>IF(B8&gt;ROUND(B30,2),"---",ROUND(IF(OR(LEN($B$8)=0,ISBLANK($B$8),NOT(ISNUMBER($B$8))),"---",($B17)*(3438)/($B$26*1000)),3))</f>
        <v>0.38100000000000001</v>
      </c>
      <c r="E17" s="48"/>
      <c r="N17" s="57"/>
    </row>
    <row r="18" spans="1:14" x14ac:dyDescent="0.25">
      <c r="A18" s="5" t="str">
        <f>IF(B32="Yes","     Eye offset needs to be less than "&amp;IF($C$8="mm",ROUND(B30,2)&amp;" mm.",ROUND(B30/25.4,2)&amp;" in."),"     PE total (from left to right or high to low) with eye offset of "&amp;$B$8&amp;" "&amp;$C$8&amp;".")</f>
        <v xml:space="preserve">     PE total (from left to right or high to low) with eye offset of 1.5 mm.</v>
      </c>
      <c r="B18" s="9">
        <f>IF(B8&gt;ROUND(B30,2),"---",B17*2)</f>
        <v>20.25</v>
      </c>
      <c r="C18" s="9">
        <f>IF(B8&gt;ROUND(B30,2),"---",C17*2)</f>
        <v>0.797244094488189</v>
      </c>
      <c r="D18" s="10">
        <f>IF(B8&gt;ROUND(B30,2),"---",ROUND(IF(OR(LEN($B$8)=0,ISBLANK($B$8),NOT(ISNUMBER($B$8))),"---",($B18)*(3438)/($B$26*1000)),3))</f>
        <v>0.76100000000000001</v>
      </c>
      <c r="E18" s="48" t="s">
        <v>53</v>
      </c>
      <c r="N18" s="57"/>
    </row>
    <row r="19" spans="1:14" x14ac:dyDescent="0.25">
      <c r="A19" s="5" t="str">
        <f>"PE with the maximum eye offset of "&amp;IF(C8="mm",ROUND(B30,2)&amp;" mm.",ROUND(B30/25.4,2)&amp;" in.")</f>
        <v>PE with the maximum eye offset of 2.22 mm.</v>
      </c>
      <c r="B19" s="9">
        <f>($B$29)*($B$4)*(ABS($B$27-$B$26)/$B$26)</f>
        <v>45</v>
      </c>
      <c r="C19" s="9">
        <f>B19/25.4</f>
        <v>1.7716535433070868</v>
      </c>
      <c r="D19" s="10">
        <f>ROUND(IF(OR(LEN($B$8)=0,ISBLANK($B$8),NOT(ISNUMBER($B$8))),"---",($B19)*(3438)/($B$26*1000)),3)</f>
        <v>1.6919999999999999</v>
      </c>
      <c r="E19" s="49" t="s">
        <v>54</v>
      </c>
      <c r="N19" s="57"/>
    </row>
    <row r="20" spans="1:14" x14ac:dyDescent="0.25">
      <c r="A20" s="5" t="str">
        <f>"     PE maximum (from left to right or high to low)"</f>
        <v xml:space="preserve">     PE maximum (from left to right or high to low)</v>
      </c>
      <c r="B20" s="9">
        <f>B19*2</f>
        <v>90</v>
      </c>
      <c r="C20" s="9">
        <f>C19*2</f>
        <v>3.5433070866141736</v>
      </c>
      <c r="D20" s="10">
        <f>ROUND(IF(OR(LEN($B$8)=0,ISBLANK($B$8),NOT(ISNUMBER($B$8))),"---",($B20)*(3438)/($B$26*1000)),3)</f>
        <v>3.3839999999999999</v>
      </c>
      <c r="E20" s="61" t="s">
        <v>55</v>
      </c>
      <c r="F20" s="7"/>
      <c r="N20" s="57"/>
    </row>
    <row r="21" spans="1:14" x14ac:dyDescent="0.25">
      <c r="A21" s="5"/>
      <c r="D21" s="8"/>
      <c r="E21" s="61" t="s">
        <v>56</v>
      </c>
      <c r="F21" s="7"/>
      <c r="N21" s="57"/>
    </row>
    <row r="22" spans="1:14" x14ac:dyDescent="0.25">
      <c r="A22" s="34" t="s">
        <v>31</v>
      </c>
      <c r="B22" s="18" t="s">
        <v>21</v>
      </c>
      <c r="C22" s="18" t="s">
        <v>18</v>
      </c>
      <c r="D22" s="19"/>
      <c r="E22" s="61" t="s">
        <v>57</v>
      </c>
      <c r="F22" s="7"/>
      <c r="N22" s="57"/>
    </row>
    <row r="23" spans="1:14" x14ac:dyDescent="0.25">
      <c r="A23" s="5" t="s">
        <v>12</v>
      </c>
      <c r="B23" s="11">
        <f>IF($C5="mm",$B5,$B5*25.4)</f>
        <v>40</v>
      </c>
      <c r="C23" s="12" t="s">
        <v>16</v>
      </c>
      <c r="D23" s="8"/>
      <c r="E23" s="49" t="s">
        <v>64</v>
      </c>
      <c r="F23" s="7"/>
      <c r="N23" s="57"/>
    </row>
    <row r="24" spans="1:14" x14ac:dyDescent="0.25">
      <c r="A24" s="5" t="s">
        <v>4</v>
      </c>
      <c r="B24" s="11">
        <f>$B$5/$B3</f>
        <v>13.333333333333334</v>
      </c>
      <c r="C24" s="12" t="s">
        <v>2</v>
      </c>
      <c r="D24" s="8"/>
      <c r="E24" s="49" t="s">
        <v>67</v>
      </c>
      <c r="F24" s="7"/>
      <c r="N24" s="57"/>
    </row>
    <row r="25" spans="1:14" x14ac:dyDescent="0.25">
      <c r="A25" s="5" t="s">
        <v>5</v>
      </c>
      <c r="B25" s="11">
        <f>$B$5/$B4</f>
        <v>4.4444444444444446</v>
      </c>
      <c r="C25" s="12" t="s">
        <v>2</v>
      </c>
      <c r="D25" s="8"/>
      <c r="E25" s="49" t="s">
        <v>66</v>
      </c>
      <c r="F25" s="7"/>
      <c r="N25" s="57"/>
    </row>
    <row r="26" spans="1:14" x14ac:dyDescent="0.25">
      <c r="A26" s="5" t="s">
        <v>20</v>
      </c>
      <c r="B26" s="11">
        <f>IF($C6="m",B6,IF($C6="yd",$B6*0.9144,$B6*0.9144/3))</f>
        <v>91.44</v>
      </c>
      <c r="C26" s="12" t="s">
        <v>13</v>
      </c>
      <c r="D26" s="8"/>
      <c r="E26" s="61" t="s">
        <v>58</v>
      </c>
      <c r="F26" s="7"/>
      <c r="N26" s="57"/>
    </row>
    <row r="27" spans="1:14" x14ac:dyDescent="0.25">
      <c r="A27" s="5" t="s">
        <v>32</v>
      </c>
      <c r="B27" s="11">
        <f>IF($C7="m",B7,IF($C7="yd",$B7*0.9144,$B7*0.9144/3))</f>
        <v>22.86</v>
      </c>
      <c r="C27" s="12" t="s">
        <v>14</v>
      </c>
      <c r="D27" s="8"/>
      <c r="E27" s="49" t="s">
        <v>68</v>
      </c>
      <c r="F27" s="7"/>
      <c r="N27" s="57"/>
    </row>
    <row r="28" spans="1:14" x14ac:dyDescent="0.25">
      <c r="A28" s="5" t="s">
        <v>29</v>
      </c>
      <c r="B28" s="11">
        <f>IF($C8="mm",$B8,$B8*25.4)</f>
        <v>1.5</v>
      </c>
      <c r="C28" s="12" t="s">
        <v>15</v>
      </c>
      <c r="D28" s="8"/>
      <c r="E28" s="61" t="s">
        <v>59</v>
      </c>
      <c r="F28" s="7"/>
      <c r="N28" s="57"/>
    </row>
    <row r="29" spans="1:14" x14ac:dyDescent="0.25">
      <c r="A29" s="5" t="s">
        <v>26</v>
      </c>
      <c r="B29" s="11">
        <f>$B24/2</f>
        <v>6.666666666666667</v>
      </c>
      <c r="C29" s="13" t="s">
        <v>30</v>
      </c>
      <c r="D29" s="8"/>
      <c r="E29" s="61" t="s">
        <v>63</v>
      </c>
      <c r="F29" s="7"/>
      <c r="N29" s="57"/>
    </row>
    <row r="30" spans="1:14" x14ac:dyDescent="0.25">
      <c r="A30" s="5" t="s">
        <v>27</v>
      </c>
      <c r="B30" s="11">
        <f>$B25/2</f>
        <v>2.2222222222222223</v>
      </c>
      <c r="C30" s="13" t="s">
        <v>30</v>
      </c>
      <c r="D30" s="8"/>
      <c r="E30" s="61" t="s">
        <v>61</v>
      </c>
      <c r="F30" s="7"/>
      <c r="N30" s="57"/>
    </row>
    <row r="31" spans="1:14" x14ac:dyDescent="0.25">
      <c r="A31" s="5" t="s">
        <v>33</v>
      </c>
      <c r="B31" s="14" t="str">
        <f>IF($C$8="mm",IF($B$8&lt;ROUND(B29,2),"No","Yes"),IF($B$8&lt;ROUND(B29/25.4,2),"No","Yes"))</f>
        <v>No</v>
      </c>
      <c r="C31" s="13" t="s">
        <v>30</v>
      </c>
      <c r="D31" s="8"/>
      <c r="E31" s="61" t="s">
        <v>62</v>
      </c>
      <c r="F31" s="7"/>
      <c r="N31" s="57"/>
    </row>
    <row r="32" spans="1:14" ht="15.75" thickBot="1" x14ac:dyDescent="0.3">
      <c r="A32" s="15" t="s">
        <v>34</v>
      </c>
      <c r="B32" s="41" t="str">
        <f>IF($C$8="mm",IF($B$8&lt;ROUND(B30,2),"No","Yes"),IF($B$8&lt;ROUND(B30/25.4,2),"No","Yes"))</f>
        <v>No</v>
      </c>
      <c r="C32" s="42" t="s">
        <v>30</v>
      </c>
      <c r="D32" s="17"/>
      <c r="E32" s="49" t="s">
        <v>65</v>
      </c>
      <c r="F32" s="7"/>
      <c r="N32" s="57"/>
    </row>
    <row r="33" spans="1:14" hidden="1" x14ac:dyDescent="0.25">
      <c r="A33" s="5"/>
      <c r="B33" s="11"/>
      <c r="C33" s="13"/>
      <c r="D33" s="8"/>
      <c r="F33" s="7"/>
      <c r="N33" s="57"/>
    </row>
    <row r="34" spans="1:14" hidden="1" x14ac:dyDescent="0.25">
      <c r="A34" s="5"/>
      <c r="B34" s="66" t="s">
        <v>28</v>
      </c>
      <c r="C34" s="66"/>
      <c r="D34" s="8"/>
      <c r="F34" s="7"/>
      <c r="N34" s="57"/>
    </row>
    <row r="35" spans="1:14" hidden="1" x14ac:dyDescent="0.25">
      <c r="A35" s="5"/>
      <c r="B35" s="64" t="s">
        <v>10</v>
      </c>
      <c r="C35" s="64" t="s">
        <v>11</v>
      </c>
      <c r="D35" s="8"/>
      <c r="F35" s="7"/>
      <c r="N35" s="57"/>
    </row>
    <row r="36" spans="1:14" hidden="1" x14ac:dyDescent="0.25">
      <c r="A36" s="5"/>
      <c r="B36" s="64" t="s">
        <v>6</v>
      </c>
      <c r="C36" s="64" t="s">
        <v>25</v>
      </c>
      <c r="D36" s="8"/>
      <c r="F36" s="7"/>
      <c r="N36" s="57"/>
    </row>
    <row r="37" spans="1:14" hidden="1" x14ac:dyDescent="0.25">
      <c r="A37" s="5"/>
      <c r="B37" s="64" t="s">
        <v>7</v>
      </c>
      <c r="C37" s="64" t="s">
        <v>9</v>
      </c>
      <c r="D37" s="8"/>
      <c r="F37" s="7"/>
      <c r="N37" s="57"/>
    </row>
    <row r="38" spans="1:14" hidden="1" x14ac:dyDescent="0.25">
      <c r="A38" s="5"/>
      <c r="B38" s="64"/>
      <c r="C38" s="64" t="s">
        <v>8</v>
      </c>
      <c r="D38" s="8"/>
      <c r="F38" s="7"/>
      <c r="N38" s="57"/>
    </row>
    <row r="39" spans="1:14" ht="15.75" thickBot="1" x14ac:dyDescent="0.3">
      <c r="A39" s="15"/>
      <c r="B39" s="16"/>
      <c r="C39" s="16"/>
      <c r="D39" s="17"/>
      <c r="E39" s="62"/>
      <c r="F39" s="16"/>
      <c r="G39" s="63"/>
      <c r="H39" s="63"/>
      <c r="I39" s="63"/>
      <c r="J39" s="63"/>
      <c r="K39" s="63"/>
      <c r="L39" s="63"/>
      <c r="M39" s="63"/>
      <c r="N39" s="65" t="s">
        <v>70</v>
      </c>
    </row>
    <row r="40" spans="1:14" x14ac:dyDescent="0.25">
      <c r="F40" s="2"/>
    </row>
    <row r="41" spans="1:14" x14ac:dyDescent="0.25">
      <c r="F41" s="2"/>
    </row>
    <row r="50" spans="26:26" x14ac:dyDescent="0.25">
      <c r="Z50" s="52"/>
    </row>
  </sheetData>
  <sheetProtection algorithmName="SHA-512" hashValue="hFdZjkW67ymF/zMDSinjKrS9P0B35qJDKADGPFhcwwgXmotOOJL3T4K70tLcrl/wA3yX5X5LfCklL+pDHKC4fQ==" saltValue="AN+Kf6D27CThj3gQ6U5Mew==" spinCount="100000" sheet="1" objects="1" scenarios="1" selectLockedCells="1"/>
  <sortState xmlns:xlrd2="http://schemas.microsoft.com/office/spreadsheetml/2017/richdata2" ref="E17:E29">
    <sortCondition ref="E16"/>
  </sortState>
  <mergeCells count="2">
    <mergeCell ref="B34:C34"/>
    <mergeCell ref="E15:K16"/>
  </mergeCells>
  <conditionalFormatting sqref="A3:D8 A11:D14 A17:D20 A23:D32">
    <cfRule type="expression" dxfId="1" priority="5">
      <formula>NOT(MOD(ROW(),2))</formula>
    </cfRule>
  </conditionalFormatting>
  <conditionalFormatting sqref="A9:D9">
    <cfRule type="expression" dxfId="0" priority="1">
      <formula>OR($B$31="Yes",$B$32="Yes")</formula>
    </cfRule>
  </conditionalFormatting>
  <dataValidations count="3">
    <dataValidation allowBlank="1" showErrorMessage="1" errorTitle="Error" error="The eye offset from the optical axis must be less than the objective diameter divided by the magnification divided by 2 (EP/2), else nothing can be seen." sqref="B8" xr:uid="{00000000-0002-0000-0000-000000000000}"/>
    <dataValidation type="list" showErrorMessage="1" errorTitle="Error" error="Please select a value from the drop-down list." sqref="C8 C5" xr:uid="{00000000-0002-0000-0000-000001000000}">
      <formula1>small</formula1>
    </dataValidation>
    <dataValidation type="list" showErrorMessage="1" errorTitle="Error" error="Please select a value from the drop-down list." sqref="C6:C7" xr:uid="{00000000-0002-0000-0000-000002000000}">
      <formula1>large</formula1>
    </dataValidation>
  </dataValidations>
  <hyperlinks>
    <hyperlink ref="E8:J8" r:id="rId1" tooltip="Article location at RimfireCentral" display="Posted at:  http://www.rimfirecentral.com/forums/showthread.php?t=257018" xr:uid="{00000000-0004-0000-0000-000000000000}"/>
    <hyperlink ref="E9:J9" r:id="rId2" tooltip="Workbook hosted at fshrmen.net" display="This workbook hosted at:  http://www.fshrmen.net/?attachment_id=165" xr:uid="{00000000-0004-0000-0000-000001000000}"/>
    <hyperlink ref="E9" r:id="rId3" tooltip="Workbook hosted at fshrmen.net" xr:uid="{00000000-0004-0000-0000-000002000000}"/>
    <hyperlink ref="E7" r:id="rId4" tooltip="Article location at RimfireCentral" xr:uid="{678BA016-DF66-43F0-AFFC-C9A47E572559}"/>
    <hyperlink ref="E8" r:id="rId5" tooltip="Workbook hosted at fshrmen.net" xr:uid="{2130F54E-784B-498F-8BF3-96798417C83A}"/>
  </hyperlinks>
  <printOptions horizontalCentered="1" verticalCentered="1"/>
  <pageMargins left="0.25" right="0.25" top="0.25" bottom="0.25" header="0.2" footer="0.2"/>
  <pageSetup scale="65" orientation="landscape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2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RowHeight="15" x14ac:dyDescent="0.25"/>
  <cols>
    <col min="1" max="1" width="20.7109375" style="35" bestFit="1" customWidth="1"/>
    <col min="2" max="2" width="8.5703125" style="1" customWidth="1"/>
    <col min="3" max="202" width="9.140625" style="1"/>
    <col min="203" max="16384" width="9.140625" style="25"/>
  </cols>
  <sheetData>
    <row r="1" spans="1:202" s="27" customFormat="1" ht="15.75" x14ac:dyDescent="0.25">
      <c r="A1" s="35"/>
      <c r="B1" s="26">
        <f t="shared" ref="B1:BN1" si="0">C1-0.05</f>
        <v>-4.9999999999999902</v>
      </c>
      <c r="C1" s="26">
        <f t="shared" si="0"/>
        <v>-4.9499999999999904</v>
      </c>
      <c r="D1" s="26">
        <f t="shared" si="0"/>
        <v>-4.8999999999999906</v>
      </c>
      <c r="E1" s="26">
        <f t="shared" si="0"/>
        <v>-4.8499999999999908</v>
      </c>
      <c r="F1" s="26">
        <f t="shared" si="0"/>
        <v>-4.7999999999999909</v>
      </c>
      <c r="G1" s="26">
        <f t="shared" si="0"/>
        <v>-4.7499999999999911</v>
      </c>
      <c r="H1" s="26">
        <f t="shared" si="0"/>
        <v>-4.6999999999999913</v>
      </c>
      <c r="I1" s="26">
        <f t="shared" si="0"/>
        <v>-4.6499999999999915</v>
      </c>
      <c r="J1" s="26">
        <f t="shared" si="0"/>
        <v>-4.5999999999999917</v>
      </c>
      <c r="K1" s="26">
        <f t="shared" si="0"/>
        <v>-4.5499999999999918</v>
      </c>
      <c r="L1" s="26">
        <f t="shared" si="0"/>
        <v>-4.499999999999992</v>
      </c>
      <c r="M1" s="26">
        <f t="shared" si="0"/>
        <v>-4.4499999999999922</v>
      </c>
      <c r="N1" s="26">
        <f t="shared" si="0"/>
        <v>-4.3999999999999924</v>
      </c>
      <c r="O1" s="26">
        <f t="shared" si="0"/>
        <v>-4.3499999999999925</v>
      </c>
      <c r="P1" s="26">
        <f t="shared" si="0"/>
        <v>-4.2999999999999927</v>
      </c>
      <c r="Q1" s="26">
        <f t="shared" si="0"/>
        <v>-4.2499999999999929</v>
      </c>
      <c r="R1" s="26">
        <f t="shared" si="0"/>
        <v>-4.1999999999999931</v>
      </c>
      <c r="S1" s="26">
        <f t="shared" si="0"/>
        <v>-4.1499999999999932</v>
      </c>
      <c r="T1" s="26">
        <f t="shared" si="0"/>
        <v>-4.0999999999999934</v>
      </c>
      <c r="U1" s="26">
        <f t="shared" si="0"/>
        <v>-4.0499999999999936</v>
      </c>
      <c r="V1" s="26">
        <f t="shared" si="0"/>
        <v>-3.9999999999999938</v>
      </c>
      <c r="W1" s="26">
        <f t="shared" si="0"/>
        <v>-3.949999999999994</v>
      </c>
      <c r="X1" s="26">
        <f t="shared" si="0"/>
        <v>-3.8999999999999941</v>
      </c>
      <c r="Y1" s="26">
        <f t="shared" si="0"/>
        <v>-3.8499999999999943</v>
      </c>
      <c r="Z1" s="26">
        <f t="shared" si="0"/>
        <v>-3.7999999999999945</v>
      </c>
      <c r="AA1" s="26">
        <f t="shared" si="0"/>
        <v>-3.7499999999999947</v>
      </c>
      <c r="AB1" s="26">
        <f t="shared" si="0"/>
        <v>-3.6999999999999948</v>
      </c>
      <c r="AC1" s="26">
        <f t="shared" si="0"/>
        <v>-3.649999999999995</v>
      </c>
      <c r="AD1" s="26">
        <f t="shared" si="0"/>
        <v>-3.5999999999999952</v>
      </c>
      <c r="AE1" s="26">
        <f t="shared" si="0"/>
        <v>-3.5499999999999954</v>
      </c>
      <c r="AF1" s="26">
        <f t="shared" si="0"/>
        <v>-3.4999999999999956</v>
      </c>
      <c r="AG1" s="26">
        <f t="shared" si="0"/>
        <v>-3.4499999999999957</v>
      </c>
      <c r="AH1" s="26">
        <f t="shared" si="0"/>
        <v>-3.3999999999999959</v>
      </c>
      <c r="AI1" s="26">
        <f t="shared" si="0"/>
        <v>-3.3499999999999961</v>
      </c>
      <c r="AJ1" s="26">
        <f t="shared" si="0"/>
        <v>-3.2999999999999963</v>
      </c>
      <c r="AK1" s="26">
        <f t="shared" si="0"/>
        <v>-3.2499999999999964</v>
      </c>
      <c r="AL1" s="26">
        <f t="shared" si="0"/>
        <v>-3.1999999999999966</v>
      </c>
      <c r="AM1" s="26">
        <f t="shared" si="0"/>
        <v>-3.1499999999999968</v>
      </c>
      <c r="AN1" s="26">
        <f t="shared" si="0"/>
        <v>-3.099999999999997</v>
      </c>
      <c r="AO1" s="26">
        <f t="shared" si="0"/>
        <v>-3.0499999999999972</v>
      </c>
      <c r="AP1" s="26">
        <f t="shared" si="0"/>
        <v>-2.9999999999999973</v>
      </c>
      <c r="AQ1" s="26">
        <f t="shared" si="0"/>
        <v>-2.9499999999999975</v>
      </c>
      <c r="AR1" s="26">
        <f t="shared" si="0"/>
        <v>-2.8999999999999977</v>
      </c>
      <c r="AS1" s="26">
        <f t="shared" si="0"/>
        <v>-2.8499999999999979</v>
      </c>
      <c r="AT1" s="26">
        <f t="shared" si="0"/>
        <v>-2.799999999999998</v>
      </c>
      <c r="AU1" s="26">
        <f t="shared" si="0"/>
        <v>-2.7499999999999982</v>
      </c>
      <c r="AV1" s="26">
        <f t="shared" si="0"/>
        <v>-2.6999999999999984</v>
      </c>
      <c r="AW1" s="26">
        <f t="shared" si="0"/>
        <v>-2.6499999999999986</v>
      </c>
      <c r="AX1" s="26">
        <f t="shared" si="0"/>
        <v>-2.5999999999999988</v>
      </c>
      <c r="AY1" s="26">
        <f t="shared" si="0"/>
        <v>-2.5499999999999989</v>
      </c>
      <c r="AZ1" s="26">
        <f t="shared" si="0"/>
        <v>-2.4999999999999991</v>
      </c>
      <c r="BA1" s="26">
        <f t="shared" si="0"/>
        <v>-2.4499999999999993</v>
      </c>
      <c r="BB1" s="26">
        <f t="shared" si="0"/>
        <v>-2.3999999999999995</v>
      </c>
      <c r="BC1" s="26">
        <f t="shared" si="0"/>
        <v>-2.3499999999999996</v>
      </c>
      <c r="BD1" s="26">
        <f t="shared" si="0"/>
        <v>-2.2999999999999998</v>
      </c>
      <c r="BE1" s="26">
        <f t="shared" si="0"/>
        <v>-2.25</v>
      </c>
      <c r="BF1" s="26">
        <f t="shared" si="0"/>
        <v>-2.2000000000000002</v>
      </c>
      <c r="BG1" s="26">
        <f t="shared" si="0"/>
        <v>-2.1500000000000004</v>
      </c>
      <c r="BH1" s="26">
        <f t="shared" si="0"/>
        <v>-2.1000000000000005</v>
      </c>
      <c r="BI1" s="26">
        <f t="shared" si="0"/>
        <v>-2.0500000000000007</v>
      </c>
      <c r="BJ1" s="26">
        <f t="shared" si="0"/>
        <v>-2.0000000000000009</v>
      </c>
      <c r="BK1" s="26">
        <f t="shared" si="0"/>
        <v>-1.9500000000000011</v>
      </c>
      <c r="BL1" s="26">
        <f t="shared" si="0"/>
        <v>-1.900000000000001</v>
      </c>
      <c r="BM1" s="26">
        <f t="shared" si="0"/>
        <v>-1.850000000000001</v>
      </c>
      <c r="BN1" s="26">
        <f t="shared" si="0"/>
        <v>-1.8000000000000009</v>
      </c>
      <c r="BO1" s="26">
        <f t="shared" ref="BO1:CT1" si="1">BP1-0.05</f>
        <v>-1.7500000000000009</v>
      </c>
      <c r="BP1" s="26">
        <f t="shared" si="1"/>
        <v>-1.7000000000000008</v>
      </c>
      <c r="BQ1" s="26">
        <f t="shared" si="1"/>
        <v>-1.6500000000000008</v>
      </c>
      <c r="BR1" s="26">
        <f t="shared" si="1"/>
        <v>-1.6000000000000008</v>
      </c>
      <c r="BS1" s="26">
        <f t="shared" si="1"/>
        <v>-1.5500000000000007</v>
      </c>
      <c r="BT1" s="26">
        <f t="shared" si="1"/>
        <v>-1.5000000000000007</v>
      </c>
      <c r="BU1" s="26">
        <f t="shared" si="1"/>
        <v>-1.4500000000000006</v>
      </c>
      <c r="BV1" s="26">
        <f t="shared" si="1"/>
        <v>-1.4000000000000006</v>
      </c>
      <c r="BW1" s="26">
        <f t="shared" si="1"/>
        <v>-1.3500000000000005</v>
      </c>
      <c r="BX1" s="26">
        <f t="shared" si="1"/>
        <v>-1.3000000000000005</v>
      </c>
      <c r="BY1" s="26">
        <f t="shared" si="1"/>
        <v>-1.2500000000000004</v>
      </c>
      <c r="BZ1" s="26">
        <f t="shared" si="1"/>
        <v>-1.2000000000000004</v>
      </c>
      <c r="CA1" s="26">
        <f t="shared" si="1"/>
        <v>-1.1500000000000004</v>
      </c>
      <c r="CB1" s="26">
        <f t="shared" si="1"/>
        <v>-1.1000000000000003</v>
      </c>
      <c r="CC1" s="26">
        <f t="shared" si="1"/>
        <v>-1.0500000000000003</v>
      </c>
      <c r="CD1" s="26">
        <f t="shared" si="1"/>
        <v>-1.0000000000000002</v>
      </c>
      <c r="CE1" s="26">
        <f t="shared" si="1"/>
        <v>-0.95000000000000029</v>
      </c>
      <c r="CF1" s="26">
        <f t="shared" si="1"/>
        <v>-0.90000000000000024</v>
      </c>
      <c r="CG1" s="26">
        <f t="shared" si="1"/>
        <v>-0.8500000000000002</v>
      </c>
      <c r="CH1" s="26">
        <f t="shared" si="1"/>
        <v>-0.80000000000000016</v>
      </c>
      <c r="CI1" s="26">
        <f t="shared" si="1"/>
        <v>-0.75000000000000011</v>
      </c>
      <c r="CJ1" s="26">
        <f t="shared" si="1"/>
        <v>-0.70000000000000007</v>
      </c>
      <c r="CK1" s="26">
        <f t="shared" si="1"/>
        <v>-0.65</v>
      </c>
      <c r="CL1" s="26">
        <f t="shared" si="1"/>
        <v>-0.6</v>
      </c>
      <c r="CM1" s="26">
        <f t="shared" si="1"/>
        <v>-0.54999999999999993</v>
      </c>
      <c r="CN1" s="26">
        <f t="shared" si="1"/>
        <v>-0.49999999999999994</v>
      </c>
      <c r="CO1" s="26">
        <f t="shared" si="1"/>
        <v>-0.44999999999999996</v>
      </c>
      <c r="CP1" s="26">
        <f t="shared" si="1"/>
        <v>-0.39999999999999997</v>
      </c>
      <c r="CQ1" s="26">
        <f t="shared" si="1"/>
        <v>-0.35</v>
      </c>
      <c r="CR1" s="26">
        <f t="shared" si="1"/>
        <v>-0.3</v>
      </c>
      <c r="CS1" s="26">
        <f t="shared" si="1"/>
        <v>-0.25</v>
      </c>
      <c r="CT1" s="26">
        <f t="shared" si="1"/>
        <v>-0.2</v>
      </c>
      <c r="CU1" s="26">
        <f t="shared" ref="CU1:CV1" si="2">CV1-0.05</f>
        <v>-0.15000000000000002</v>
      </c>
      <c r="CV1" s="26">
        <f t="shared" si="2"/>
        <v>-0.1</v>
      </c>
      <c r="CW1" s="26">
        <f>CX1-0.05</f>
        <v>-0.05</v>
      </c>
      <c r="CX1" s="28">
        <v>0</v>
      </c>
      <c r="CY1" s="26">
        <f>CX1+0.05</f>
        <v>0.05</v>
      </c>
      <c r="CZ1" s="26">
        <f t="shared" ref="CZ1:FK1" si="3">CY1+0.05</f>
        <v>0.1</v>
      </c>
      <c r="DA1" s="26">
        <f t="shared" si="3"/>
        <v>0.15000000000000002</v>
      </c>
      <c r="DB1" s="26">
        <f t="shared" si="3"/>
        <v>0.2</v>
      </c>
      <c r="DC1" s="26">
        <f t="shared" si="3"/>
        <v>0.25</v>
      </c>
      <c r="DD1" s="26">
        <f t="shared" si="3"/>
        <v>0.3</v>
      </c>
      <c r="DE1" s="26">
        <f t="shared" si="3"/>
        <v>0.35</v>
      </c>
      <c r="DF1" s="26">
        <f t="shared" si="3"/>
        <v>0.39999999999999997</v>
      </c>
      <c r="DG1" s="26">
        <f t="shared" si="3"/>
        <v>0.44999999999999996</v>
      </c>
      <c r="DH1" s="26">
        <f t="shared" si="3"/>
        <v>0.49999999999999994</v>
      </c>
      <c r="DI1" s="26">
        <f t="shared" si="3"/>
        <v>0.54999999999999993</v>
      </c>
      <c r="DJ1" s="26">
        <f t="shared" si="3"/>
        <v>0.6</v>
      </c>
      <c r="DK1" s="26">
        <f t="shared" si="3"/>
        <v>0.65</v>
      </c>
      <c r="DL1" s="26">
        <f t="shared" si="3"/>
        <v>0.70000000000000007</v>
      </c>
      <c r="DM1" s="26">
        <f t="shared" si="3"/>
        <v>0.75000000000000011</v>
      </c>
      <c r="DN1" s="26">
        <f t="shared" si="3"/>
        <v>0.80000000000000016</v>
      </c>
      <c r="DO1" s="26">
        <f t="shared" si="3"/>
        <v>0.8500000000000002</v>
      </c>
      <c r="DP1" s="26">
        <f t="shared" si="3"/>
        <v>0.90000000000000024</v>
      </c>
      <c r="DQ1" s="26">
        <f t="shared" si="3"/>
        <v>0.95000000000000029</v>
      </c>
      <c r="DR1" s="26">
        <f t="shared" si="3"/>
        <v>1.0000000000000002</v>
      </c>
      <c r="DS1" s="26">
        <f t="shared" si="3"/>
        <v>1.0500000000000003</v>
      </c>
      <c r="DT1" s="26">
        <f t="shared" si="3"/>
        <v>1.1000000000000003</v>
      </c>
      <c r="DU1" s="26">
        <f t="shared" si="3"/>
        <v>1.1500000000000004</v>
      </c>
      <c r="DV1" s="26">
        <f t="shared" si="3"/>
        <v>1.2000000000000004</v>
      </c>
      <c r="DW1" s="26">
        <f t="shared" si="3"/>
        <v>1.2500000000000004</v>
      </c>
      <c r="DX1" s="26">
        <f t="shared" si="3"/>
        <v>1.3000000000000005</v>
      </c>
      <c r="DY1" s="26">
        <f t="shared" si="3"/>
        <v>1.3500000000000005</v>
      </c>
      <c r="DZ1" s="26">
        <f t="shared" si="3"/>
        <v>1.4000000000000006</v>
      </c>
      <c r="EA1" s="26">
        <f t="shared" si="3"/>
        <v>1.4500000000000006</v>
      </c>
      <c r="EB1" s="26">
        <f t="shared" si="3"/>
        <v>1.5000000000000007</v>
      </c>
      <c r="EC1" s="26">
        <f t="shared" si="3"/>
        <v>1.5500000000000007</v>
      </c>
      <c r="ED1" s="26">
        <f t="shared" si="3"/>
        <v>1.6000000000000008</v>
      </c>
      <c r="EE1" s="26">
        <f t="shared" si="3"/>
        <v>1.6500000000000008</v>
      </c>
      <c r="EF1" s="26">
        <f t="shared" si="3"/>
        <v>1.7000000000000008</v>
      </c>
      <c r="EG1" s="26">
        <f t="shared" si="3"/>
        <v>1.7500000000000009</v>
      </c>
      <c r="EH1" s="26">
        <f t="shared" si="3"/>
        <v>1.8000000000000009</v>
      </c>
      <c r="EI1" s="26">
        <f t="shared" si="3"/>
        <v>1.850000000000001</v>
      </c>
      <c r="EJ1" s="26">
        <f t="shared" si="3"/>
        <v>1.900000000000001</v>
      </c>
      <c r="EK1" s="26">
        <f t="shared" si="3"/>
        <v>1.9500000000000011</v>
      </c>
      <c r="EL1" s="26">
        <f t="shared" si="3"/>
        <v>2.0000000000000009</v>
      </c>
      <c r="EM1" s="26">
        <f t="shared" si="3"/>
        <v>2.0500000000000007</v>
      </c>
      <c r="EN1" s="26">
        <f t="shared" si="3"/>
        <v>2.1000000000000005</v>
      </c>
      <c r="EO1" s="26">
        <f t="shared" si="3"/>
        <v>2.1500000000000004</v>
      </c>
      <c r="EP1" s="26">
        <f t="shared" si="3"/>
        <v>2.2000000000000002</v>
      </c>
      <c r="EQ1" s="26">
        <f t="shared" si="3"/>
        <v>2.25</v>
      </c>
      <c r="ER1" s="26">
        <f t="shared" si="3"/>
        <v>2.2999999999999998</v>
      </c>
      <c r="ES1" s="26">
        <f t="shared" si="3"/>
        <v>2.3499999999999996</v>
      </c>
      <c r="ET1" s="26">
        <f t="shared" si="3"/>
        <v>2.3999999999999995</v>
      </c>
      <c r="EU1" s="26">
        <f t="shared" si="3"/>
        <v>2.4499999999999993</v>
      </c>
      <c r="EV1" s="26">
        <f t="shared" si="3"/>
        <v>2.4999999999999991</v>
      </c>
      <c r="EW1" s="26">
        <f t="shared" si="3"/>
        <v>2.5499999999999989</v>
      </c>
      <c r="EX1" s="26">
        <f t="shared" si="3"/>
        <v>2.5999999999999988</v>
      </c>
      <c r="EY1" s="26">
        <f t="shared" si="3"/>
        <v>2.6499999999999986</v>
      </c>
      <c r="EZ1" s="26">
        <f t="shared" si="3"/>
        <v>2.6999999999999984</v>
      </c>
      <c r="FA1" s="26">
        <f t="shared" si="3"/>
        <v>2.7499999999999982</v>
      </c>
      <c r="FB1" s="26">
        <f t="shared" si="3"/>
        <v>2.799999999999998</v>
      </c>
      <c r="FC1" s="26">
        <f t="shared" si="3"/>
        <v>2.8499999999999979</v>
      </c>
      <c r="FD1" s="26">
        <f t="shared" si="3"/>
        <v>2.8999999999999977</v>
      </c>
      <c r="FE1" s="26">
        <f t="shared" si="3"/>
        <v>2.9499999999999975</v>
      </c>
      <c r="FF1" s="26">
        <f t="shared" si="3"/>
        <v>2.9999999999999973</v>
      </c>
      <c r="FG1" s="26">
        <f t="shared" si="3"/>
        <v>3.0499999999999972</v>
      </c>
      <c r="FH1" s="26">
        <f t="shared" si="3"/>
        <v>3.099999999999997</v>
      </c>
      <c r="FI1" s="26">
        <f t="shared" si="3"/>
        <v>3.1499999999999968</v>
      </c>
      <c r="FJ1" s="26">
        <f t="shared" si="3"/>
        <v>3.1999999999999966</v>
      </c>
      <c r="FK1" s="26">
        <f t="shared" si="3"/>
        <v>3.2499999999999964</v>
      </c>
      <c r="FL1" s="26">
        <f t="shared" ref="FL1:GT1" si="4">FK1+0.05</f>
        <v>3.2999999999999963</v>
      </c>
      <c r="FM1" s="26">
        <f t="shared" si="4"/>
        <v>3.3499999999999961</v>
      </c>
      <c r="FN1" s="26">
        <f t="shared" si="4"/>
        <v>3.3999999999999959</v>
      </c>
      <c r="FO1" s="26">
        <f t="shared" si="4"/>
        <v>3.4499999999999957</v>
      </c>
      <c r="FP1" s="26">
        <f t="shared" si="4"/>
        <v>3.4999999999999956</v>
      </c>
      <c r="FQ1" s="26">
        <f t="shared" si="4"/>
        <v>3.5499999999999954</v>
      </c>
      <c r="FR1" s="26">
        <f t="shared" si="4"/>
        <v>3.5999999999999952</v>
      </c>
      <c r="FS1" s="26">
        <f t="shared" si="4"/>
        <v>3.649999999999995</v>
      </c>
      <c r="FT1" s="26">
        <f t="shared" si="4"/>
        <v>3.6999999999999948</v>
      </c>
      <c r="FU1" s="26">
        <f t="shared" si="4"/>
        <v>3.7499999999999947</v>
      </c>
      <c r="FV1" s="26">
        <f t="shared" si="4"/>
        <v>3.7999999999999945</v>
      </c>
      <c r="FW1" s="26">
        <f t="shared" si="4"/>
        <v>3.8499999999999943</v>
      </c>
      <c r="FX1" s="26">
        <f t="shared" si="4"/>
        <v>3.8999999999999941</v>
      </c>
      <c r="FY1" s="26">
        <f t="shared" si="4"/>
        <v>3.949999999999994</v>
      </c>
      <c r="FZ1" s="26">
        <f t="shared" si="4"/>
        <v>3.9999999999999938</v>
      </c>
      <c r="GA1" s="26">
        <f t="shared" si="4"/>
        <v>4.0499999999999936</v>
      </c>
      <c r="GB1" s="26">
        <f t="shared" si="4"/>
        <v>4.0999999999999934</v>
      </c>
      <c r="GC1" s="26">
        <f t="shared" si="4"/>
        <v>4.1499999999999932</v>
      </c>
      <c r="GD1" s="26">
        <f t="shared" si="4"/>
        <v>4.1999999999999931</v>
      </c>
      <c r="GE1" s="26">
        <f t="shared" si="4"/>
        <v>4.2499999999999929</v>
      </c>
      <c r="GF1" s="26">
        <f t="shared" si="4"/>
        <v>4.2999999999999927</v>
      </c>
      <c r="GG1" s="26">
        <f t="shared" si="4"/>
        <v>4.3499999999999925</v>
      </c>
      <c r="GH1" s="26">
        <f t="shared" si="4"/>
        <v>4.3999999999999924</v>
      </c>
      <c r="GI1" s="26">
        <f t="shared" si="4"/>
        <v>4.4499999999999922</v>
      </c>
      <c r="GJ1" s="26">
        <f t="shared" si="4"/>
        <v>4.499999999999992</v>
      </c>
      <c r="GK1" s="26">
        <f t="shared" si="4"/>
        <v>4.5499999999999918</v>
      </c>
      <c r="GL1" s="26">
        <f t="shared" si="4"/>
        <v>4.5999999999999917</v>
      </c>
      <c r="GM1" s="26">
        <f t="shared" si="4"/>
        <v>4.6499999999999915</v>
      </c>
      <c r="GN1" s="26">
        <f t="shared" si="4"/>
        <v>4.6999999999999913</v>
      </c>
      <c r="GO1" s="26">
        <f t="shared" si="4"/>
        <v>4.7499999999999911</v>
      </c>
      <c r="GP1" s="26">
        <f t="shared" si="4"/>
        <v>4.7999999999999909</v>
      </c>
      <c r="GQ1" s="26">
        <f t="shared" si="4"/>
        <v>4.8499999999999908</v>
      </c>
      <c r="GR1" s="26">
        <f t="shared" si="4"/>
        <v>4.8999999999999906</v>
      </c>
      <c r="GS1" s="26">
        <f t="shared" si="4"/>
        <v>4.9499999999999904</v>
      </c>
      <c r="GT1" s="26">
        <f t="shared" si="4"/>
        <v>4.9999999999999902</v>
      </c>
    </row>
    <row r="2" spans="1:202" x14ac:dyDescent="0.25">
      <c r="A2" s="36" t="s">
        <v>42</v>
      </c>
      <c r="B2" s="21">
        <f>IF(-CEILING('PE Calc'!$C$19,0.05)=B$1,1,-1)</f>
        <v>-1</v>
      </c>
      <c r="C2" s="21">
        <f>IF(-CEILING('PE Calc'!$C$19,0.05)=C$1,1,-1)</f>
        <v>-1</v>
      </c>
      <c r="D2" s="21">
        <f>IF(-CEILING('PE Calc'!$C$19,0.05)=D$1,1,-1)</f>
        <v>-1</v>
      </c>
      <c r="E2" s="21">
        <f>IF(-CEILING('PE Calc'!$C$19,0.05)=E$1,1,-1)</f>
        <v>-1</v>
      </c>
      <c r="F2" s="21">
        <f>IF(-CEILING('PE Calc'!$C$19,0.05)=F$1,1,-1)</f>
        <v>-1</v>
      </c>
      <c r="G2" s="21">
        <f>IF(-CEILING('PE Calc'!$C$19,0.05)=G$1,1,-1)</f>
        <v>-1</v>
      </c>
      <c r="H2" s="21">
        <f>IF(-CEILING('PE Calc'!$C$19,0.05)=H$1,1,-1)</f>
        <v>-1</v>
      </c>
      <c r="I2" s="21">
        <f>IF(-CEILING('PE Calc'!$C$19,0.05)=I$1,1,-1)</f>
        <v>-1</v>
      </c>
      <c r="J2" s="21">
        <f>IF(-CEILING('PE Calc'!$C$19,0.05)=J$1,1,-1)</f>
        <v>-1</v>
      </c>
      <c r="K2" s="21">
        <f>IF(-CEILING('PE Calc'!$C$19,0.05)=K$1,1,-1)</f>
        <v>-1</v>
      </c>
      <c r="L2" s="21">
        <f>IF(-CEILING('PE Calc'!$C$19,0.05)=L$1,1,-1)</f>
        <v>-1</v>
      </c>
      <c r="M2" s="21">
        <f>IF(-CEILING('PE Calc'!$C$19,0.05)=M$1,1,-1)</f>
        <v>-1</v>
      </c>
      <c r="N2" s="21">
        <f>IF(-CEILING('PE Calc'!$C$19,0.05)=N$1,1,-1)</f>
        <v>-1</v>
      </c>
      <c r="O2" s="21">
        <f>IF(-CEILING('PE Calc'!$C$19,0.05)=O$1,1,-1)</f>
        <v>-1</v>
      </c>
      <c r="P2" s="21">
        <f>IF(-CEILING('PE Calc'!$C$19,0.05)=P$1,1,-1)</f>
        <v>-1</v>
      </c>
      <c r="Q2" s="21">
        <f>IF(-CEILING('PE Calc'!$C$19,0.05)=Q$1,1,-1)</f>
        <v>-1</v>
      </c>
      <c r="R2" s="21">
        <f>IF(-CEILING('PE Calc'!$C$19,0.05)=R$1,1,-1)</f>
        <v>-1</v>
      </c>
      <c r="S2" s="21">
        <f>IF(-CEILING('PE Calc'!$C$19,0.05)=S$1,1,-1)</f>
        <v>-1</v>
      </c>
      <c r="T2" s="21">
        <f>IF(-CEILING('PE Calc'!$C$19,0.05)=T$1,1,-1)</f>
        <v>-1</v>
      </c>
      <c r="U2" s="21">
        <f>IF(-CEILING('PE Calc'!$C$19,0.05)=U$1,1,-1)</f>
        <v>-1</v>
      </c>
      <c r="V2" s="21">
        <f>IF(-CEILING('PE Calc'!$C$19,0.05)=V$1,1,-1)</f>
        <v>-1</v>
      </c>
      <c r="W2" s="21">
        <f>IF(-CEILING('PE Calc'!$C$19,0.05)=W$1,1,-1)</f>
        <v>-1</v>
      </c>
      <c r="X2" s="21">
        <f>IF(-CEILING('PE Calc'!$C$19,0.05)=X$1,1,-1)</f>
        <v>-1</v>
      </c>
      <c r="Y2" s="21">
        <f>IF(-CEILING('PE Calc'!$C$19,0.05)=Y$1,1,-1)</f>
        <v>-1</v>
      </c>
      <c r="Z2" s="21">
        <f>IF(-CEILING('PE Calc'!$C$19,0.05)=Z$1,1,-1)</f>
        <v>-1</v>
      </c>
      <c r="AA2" s="21">
        <f>IF(-CEILING('PE Calc'!$C$19,0.05)=AA$1,1,-1)</f>
        <v>-1</v>
      </c>
      <c r="AB2" s="21">
        <f>IF(-CEILING('PE Calc'!$C$19,0.05)=AB$1,1,-1)</f>
        <v>-1</v>
      </c>
      <c r="AC2" s="21">
        <f>IF(-CEILING('PE Calc'!$C$19,0.05)=AC$1,1,-1)</f>
        <v>-1</v>
      </c>
      <c r="AD2" s="21">
        <f>IF(-CEILING('PE Calc'!$C$19,0.05)=AD$1,1,-1)</f>
        <v>-1</v>
      </c>
      <c r="AE2" s="21">
        <f>IF(-CEILING('PE Calc'!$C$19,0.05)=AE$1,1,-1)</f>
        <v>-1</v>
      </c>
      <c r="AF2" s="21">
        <f>IF(-CEILING('PE Calc'!$C$19,0.05)=AF$1,1,-1)</f>
        <v>-1</v>
      </c>
      <c r="AG2" s="21">
        <f>IF(-CEILING('PE Calc'!$C$19,0.05)=AG$1,1,-1)</f>
        <v>-1</v>
      </c>
      <c r="AH2" s="21">
        <f>IF(-CEILING('PE Calc'!$C$19,0.05)=AH$1,1,-1)</f>
        <v>-1</v>
      </c>
      <c r="AI2" s="21">
        <f>IF(-CEILING('PE Calc'!$C$19,0.05)=AI$1,1,-1)</f>
        <v>-1</v>
      </c>
      <c r="AJ2" s="21">
        <f>IF(-CEILING('PE Calc'!$C$19,0.05)=AJ$1,1,-1)</f>
        <v>-1</v>
      </c>
      <c r="AK2" s="21">
        <f>IF(-CEILING('PE Calc'!$C$19,0.05)=AK$1,1,-1)</f>
        <v>-1</v>
      </c>
      <c r="AL2" s="21">
        <f>IF(-CEILING('PE Calc'!$C$19,0.05)=AL$1,1,-1)</f>
        <v>-1</v>
      </c>
      <c r="AM2" s="21">
        <f>IF(-CEILING('PE Calc'!$C$19,0.05)=AM$1,1,-1)</f>
        <v>-1</v>
      </c>
      <c r="AN2" s="21">
        <f>IF(-CEILING('PE Calc'!$C$19,0.05)=AN$1,1,-1)</f>
        <v>-1</v>
      </c>
      <c r="AO2" s="21">
        <f>IF(-CEILING('PE Calc'!$C$19,0.05)=AO$1,1,-1)</f>
        <v>-1</v>
      </c>
      <c r="AP2" s="21">
        <f>IF(-CEILING('PE Calc'!$C$19,0.05)=AP$1,1,-1)</f>
        <v>-1</v>
      </c>
      <c r="AQ2" s="21">
        <f>IF(-CEILING('PE Calc'!$C$19,0.05)=AQ$1,1,-1)</f>
        <v>-1</v>
      </c>
      <c r="AR2" s="21">
        <f>IF(-CEILING('PE Calc'!$C$19,0.05)=AR$1,1,-1)</f>
        <v>-1</v>
      </c>
      <c r="AS2" s="21">
        <f>IF(-CEILING('PE Calc'!$C$19,0.05)=AS$1,1,-1)</f>
        <v>-1</v>
      </c>
      <c r="AT2" s="21">
        <f>IF(-CEILING('PE Calc'!$C$19,0.05)=AT$1,1,-1)</f>
        <v>-1</v>
      </c>
      <c r="AU2" s="21">
        <f>IF(-CEILING('PE Calc'!$C$19,0.05)=AU$1,1,-1)</f>
        <v>-1</v>
      </c>
      <c r="AV2" s="21">
        <f>IF(-CEILING('PE Calc'!$C$19,0.05)=AV$1,1,-1)</f>
        <v>-1</v>
      </c>
      <c r="AW2" s="21">
        <f>IF(-CEILING('PE Calc'!$C$19,0.05)=AW$1,1,-1)</f>
        <v>-1</v>
      </c>
      <c r="AX2" s="21">
        <f>IF(-CEILING('PE Calc'!$C$19,0.05)=AX$1,1,-1)</f>
        <v>-1</v>
      </c>
      <c r="AY2" s="21">
        <f>IF(-CEILING('PE Calc'!$C$19,0.05)=AY$1,1,-1)</f>
        <v>-1</v>
      </c>
      <c r="AZ2" s="21">
        <f>IF(-CEILING('PE Calc'!$C$19,0.05)=AZ$1,1,-1)</f>
        <v>-1</v>
      </c>
      <c r="BA2" s="21">
        <f>IF(-CEILING('PE Calc'!$C$19,0.05)=BA$1,1,-1)</f>
        <v>-1</v>
      </c>
      <c r="BB2" s="21">
        <f>IF(-CEILING('PE Calc'!$C$19,0.05)=BB$1,1,-1)</f>
        <v>-1</v>
      </c>
      <c r="BC2" s="21">
        <f>IF(-CEILING('PE Calc'!$C$19,0.05)=BC$1,1,-1)</f>
        <v>-1</v>
      </c>
      <c r="BD2" s="21">
        <f>IF(-CEILING('PE Calc'!$C$19,0.05)=BD$1,1,-1)</f>
        <v>-1</v>
      </c>
      <c r="BE2" s="21">
        <f>IF(-CEILING('PE Calc'!$C$19,0.05)=BE$1,1,-1)</f>
        <v>-1</v>
      </c>
      <c r="BF2" s="21">
        <f>IF(-CEILING('PE Calc'!$C$19,0.05)=BF$1,1,-1)</f>
        <v>-1</v>
      </c>
      <c r="BG2" s="21">
        <f>IF(-CEILING('PE Calc'!$C$19,0.05)=BG$1,1,-1)</f>
        <v>-1</v>
      </c>
      <c r="BH2" s="21">
        <f>IF(-CEILING('PE Calc'!$C$19,0.05)=BH$1,1,-1)</f>
        <v>-1</v>
      </c>
      <c r="BI2" s="21">
        <f>IF(-CEILING('PE Calc'!$C$19,0.05)=BI$1,1,-1)</f>
        <v>-1</v>
      </c>
      <c r="BJ2" s="21">
        <f>IF(-CEILING('PE Calc'!$C$19,0.05)=BJ$1,1,-1)</f>
        <v>-1</v>
      </c>
      <c r="BK2" s="21">
        <f>IF(-CEILING('PE Calc'!$C$19,0.05)=BK$1,1,-1)</f>
        <v>-1</v>
      </c>
      <c r="BL2" s="21">
        <f>IF(-CEILING('PE Calc'!$C$19,0.05)=BL$1,1,-1)</f>
        <v>-1</v>
      </c>
      <c r="BM2" s="21">
        <f>IF(-CEILING('PE Calc'!$C$19,0.05)=BM$1,1,-1)</f>
        <v>-1</v>
      </c>
      <c r="BN2" s="21">
        <f>IF(-CEILING('PE Calc'!$C$19,0.05)=BN$1,1,-1)</f>
        <v>1</v>
      </c>
      <c r="BO2" s="21">
        <f>IF(-CEILING('PE Calc'!$C$19,0.05)=BO$1,1,-1)</f>
        <v>-1</v>
      </c>
      <c r="BP2" s="21">
        <f>IF(-CEILING('PE Calc'!$C$19,0.05)=BP$1,1,-1)</f>
        <v>-1</v>
      </c>
      <c r="BQ2" s="21">
        <f>IF(-CEILING('PE Calc'!$C$19,0.05)=BQ$1,1,-1)</f>
        <v>-1</v>
      </c>
      <c r="BR2" s="21">
        <f>IF(-CEILING('PE Calc'!$C$19,0.05)=BR$1,1,-1)</f>
        <v>-1</v>
      </c>
      <c r="BS2" s="21">
        <f>IF(-CEILING('PE Calc'!$C$19,0.05)=BS$1,1,-1)</f>
        <v>-1</v>
      </c>
      <c r="BT2" s="21">
        <f>IF(-CEILING('PE Calc'!$C$19,0.05)=BT$1,1,-1)</f>
        <v>-1</v>
      </c>
      <c r="BU2" s="21">
        <f>IF(-CEILING('PE Calc'!$C$19,0.05)=BU$1,1,-1)</f>
        <v>-1</v>
      </c>
      <c r="BV2" s="21">
        <f>IF(-CEILING('PE Calc'!$C$19,0.05)=BV$1,1,-1)</f>
        <v>-1</v>
      </c>
      <c r="BW2" s="21">
        <f>IF(-CEILING('PE Calc'!$C$19,0.05)=BW$1,1,-1)</f>
        <v>-1</v>
      </c>
      <c r="BX2" s="21">
        <f>IF(-CEILING('PE Calc'!$C$19,0.05)=BX$1,1,-1)</f>
        <v>-1</v>
      </c>
      <c r="BY2" s="21">
        <f>IF(-CEILING('PE Calc'!$C$19,0.05)=BY$1,1,-1)</f>
        <v>-1</v>
      </c>
      <c r="BZ2" s="21">
        <f>IF(-CEILING('PE Calc'!$C$19,0.05)=BZ$1,1,-1)</f>
        <v>-1</v>
      </c>
      <c r="CA2" s="21">
        <f>IF(-CEILING('PE Calc'!$C$19,0.05)=CA$1,1,-1)</f>
        <v>-1</v>
      </c>
      <c r="CB2" s="21">
        <f>IF(-CEILING('PE Calc'!$C$19,0.05)=CB$1,1,-1)</f>
        <v>-1</v>
      </c>
      <c r="CC2" s="21">
        <f>IF(-CEILING('PE Calc'!$C$19,0.05)=CC$1,1,-1)</f>
        <v>-1</v>
      </c>
      <c r="CD2" s="21">
        <f>IF(-CEILING('PE Calc'!$C$19,0.05)=CD$1,1,-1)</f>
        <v>-1</v>
      </c>
      <c r="CE2" s="21">
        <f>IF(-CEILING('PE Calc'!$C$19,0.05)=CE$1,1,-1)</f>
        <v>-1</v>
      </c>
      <c r="CF2" s="21">
        <f>IF(-CEILING('PE Calc'!$C$19,0.05)=CF$1,1,-1)</f>
        <v>-1</v>
      </c>
      <c r="CG2" s="21">
        <f>IF(-CEILING('PE Calc'!$C$19,0.05)=CG$1,1,-1)</f>
        <v>-1</v>
      </c>
      <c r="CH2" s="21">
        <f>IF(-CEILING('PE Calc'!$C$19,0.05)=CH$1,1,-1)</f>
        <v>-1</v>
      </c>
      <c r="CI2" s="21">
        <f>IF(-CEILING('PE Calc'!$C$19,0.05)=CI$1,1,-1)</f>
        <v>-1</v>
      </c>
      <c r="CJ2" s="21">
        <f>IF(-CEILING('PE Calc'!$C$19,0.05)=CJ$1,1,-1)</f>
        <v>-1</v>
      </c>
      <c r="CK2" s="21">
        <f>IF(-CEILING('PE Calc'!$C$19,0.05)=CK$1,1,-1)</f>
        <v>-1</v>
      </c>
      <c r="CL2" s="21">
        <f>IF(-CEILING('PE Calc'!$C$19,0.05)=CL$1,1,-1)</f>
        <v>-1</v>
      </c>
      <c r="CM2" s="21">
        <f>IF(-CEILING('PE Calc'!$C$19,0.05)=CM$1,1,-1)</f>
        <v>-1</v>
      </c>
      <c r="CN2" s="21">
        <f>IF(-CEILING('PE Calc'!$C$19,0.05)=CN$1,1,-1)</f>
        <v>-1</v>
      </c>
      <c r="CO2" s="21">
        <f>IF(-CEILING('PE Calc'!$C$19,0.05)=CO$1,1,-1)</f>
        <v>-1</v>
      </c>
      <c r="CP2" s="21">
        <f>IF(-CEILING('PE Calc'!$C$19,0.05)=CP$1,1,-1)</f>
        <v>-1</v>
      </c>
      <c r="CQ2" s="21">
        <f>IF(-CEILING('PE Calc'!$C$19,0.05)=CQ$1,1,-1)</f>
        <v>-1</v>
      </c>
      <c r="CR2" s="21">
        <f>IF(-CEILING('PE Calc'!$C$19,0.05)=CR$1,1,-1)</f>
        <v>-1</v>
      </c>
      <c r="CS2" s="21">
        <f>IF(-CEILING('PE Calc'!$C$19,0.05)=CS$1,1,-1)</f>
        <v>-1</v>
      </c>
      <c r="CT2" s="21">
        <f>IF(-CEILING('PE Calc'!$C$19,0.05)=CT$1,1,-1)</f>
        <v>-1</v>
      </c>
      <c r="CU2" s="21">
        <f>IF(-CEILING('PE Calc'!$C$19,0.05)=CU$1,1,-1)</f>
        <v>-1</v>
      </c>
      <c r="CV2" s="21">
        <f>IF(-CEILING('PE Calc'!$C$19,0.05)=CV$1,1,-1)</f>
        <v>-1</v>
      </c>
      <c r="CW2" s="21">
        <f>IF(-CEILING('PE Calc'!$C$19,0.05)=CW$1,1,-1)</f>
        <v>-1</v>
      </c>
      <c r="CX2" s="21">
        <f>IF(CEILING('PE Calc'!$C$19,0.05)=CX$1,1,-1)</f>
        <v>-1</v>
      </c>
      <c r="CY2" s="21">
        <f>IF(CEILING('PE Calc'!$C$19,0.05)=CY$1,1,-1)</f>
        <v>-1</v>
      </c>
      <c r="CZ2" s="21">
        <f>IF(CEILING('PE Calc'!$C$19,0.05)=CZ$1,1,-1)</f>
        <v>-1</v>
      </c>
      <c r="DA2" s="21">
        <f>IF(CEILING('PE Calc'!$C$19,0.05)=DA$1,1,-1)</f>
        <v>-1</v>
      </c>
      <c r="DB2" s="21">
        <f>IF(CEILING('PE Calc'!$C$19,0.05)=DB$1,1,-1)</f>
        <v>-1</v>
      </c>
      <c r="DC2" s="21">
        <f>IF(CEILING('PE Calc'!$C$19,0.05)=DC$1,1,-1)</f>
        <v>-1</v>
      </c>
      <c r="DD2" s="21">
        <f>IF(CEILING('PE Calc'!$C$19,0.05)=DD$1,1,-1)</f>
        <v>-1</v>
      </c>
      <c r="DE2" s="21">
        <f>IF(CEILING('PE Calc'!$C$19,0.05)=DE$1,1,-1)</f>
        <v>-1</v>
      </c>
      <c r="DF2" s="21">
        <f>IF(CEILING('PE Calc'!$C$19,0.05)=DF$1,1,-1)</f>
        <v>-1</v>
      </c>
      <c r="DG2" s="21">
        <f>IF(CEILING('PE Calc'!$C$19,0.05)=DG$1,1,-1)</f>
        <v>-1</v>
      </c>
      <c r="DH2" s="21">
        <f>IF(CEILING('PE Calc'!$C$19,0.05)=DH$1,1,-1)</f>
        <v>-1</v>
      </c>
      <c r="DI2" s="21">
        <f>IF(CEILING('PE Calc'!$C$19,0.05)=DI$1,1,-1)</f>
        <v>-1</v>
      </c>
      <c r="DJ2" s="21">
        <f>IF(CEILING('PE Calc'!$C$19,0.05)=DJ$1,1,-1)</f>
        <v>-1</v>
      </c>
      <c r="DK2" s="21">
        <f>IF(CEILING('PE Calc'!$C$19,0.05)=DK$1,1,-1)</f>
        <v>-1</v>
      </c>
      <c r="DL2" s="21">
        <f>IF(CEILING('PE Calc'!$C$19,0.05)=DL$1,1,-1)</f>
        <v>-1</v>
      </c>
      <c r="DM2" s="21">
        <f>IF(CEILING('PE Calc'!$C$19,0.05)=DM$1,1,-1)</f>
        <v>-1</v>
      </c>
      <c r="DN2" s="21">
        <f>IF(CEILING('PE Calc'!$C$19,0.05)=DN$1,1,-1)</f>
        <v>-1</v>
      </c>
      <c r="DO2" s="21">
        <f>IF(CEILING('PE Calc'!$C$19,0.05)=DO$1,1,-1)</f>
        <v>-1</v>
      </c>
      <c r="DP2" s="21">
        <f>IF(CEILING('PE Calc'!$C$19,0.05)=DP$1,1,-1)</f>
        <v>-1</v>
      </c>
      <c r="DQ2" s="21">
        <f>IF(CEILING('PE Calc'!$C$19,0.05)=DQ$1,1,-1)</f>
        <v>-1</v>
      </c>
      <c r="DR2" s="21">
        <f>IF(CEILING('PE Calc'!$C$19,0.05)=DR$1,1,-1)</f>
        <v>-1</v>
      </c>
      <c r="DS2" s="21">
        <f>IF(CEILING('PE Calc'!$C$19,0.05)=DS$1,1,-1)</f>
        <v>-1</v>
      </c>
      <c r="DT2" s="21">
        <f>IF(CEILING('PE Calc'!$C$19,0.05)=DT$1,1,-1)</f>
        <v>-1</v>
      </c>
      <c r="DU2" s="21">
        <f>IF(CEILING('PE Calc'!$C$19,0.05)=DU$1,1,-1)</f>
        <v>-1</v>
      </c>
      <c r="DV2" s="21">
        <f>IF(CEILING('PE Calc'!$C$19,0.05)=DV$1,1,-1)</f>
        <v>-1</v>
      </c>
      <c r="DW2" s="21">
        <f>IF(CEILING('PE Calc'!$C$19,0.05)=DW$1,1,-1)</f>
        <v>-1</v>
      </c>
      <c r="DX2" s="21">
        <f>IF(CEILING('PE Calc'!$C$19,0.05)=DX$1,1,-1)</f>
        <v>-1</v>
      </c>
      <c r="DY2" s="21">
        <f>IF(CEILING('PE Calc'!$C$19,0.05)=DY$1,1,-1)</f>
        <v>-1</v>
      </c>
      <c r="DZ2" s="21">
        <f>IF(CEILING('PE Calc'!$C$19,0.05)=DZ$1,1,-1)</f>
        <v>-1</v>
      </c>
      <c r="EA2" s="21">
        <f>IF(CEILING('PE Calc'!$C$19,0.05)=EA$1,1,-1)</f>
        <v>-1</v>
      </c>
      <c r="EB2" s="21">
        <f>IF(CEILING('PE Calc'!$C$19,0.05)=EB$1,1,-1)</f>
        <v>-1</v>
      </c>
      <c r="EC2" s="21">
        <f>IF(CEILING('PE Calc'!$C$19,0.05)=EC$1,1,-1)</f>
        <v>-1</v>
      </c>
      <c r="ED2" s="21">
        <f>IF(CEILING('PE Calc'!$C$19,0.05)=ED$1,1,-1)</f>
        <v>-1</v>
      </c>
      <c r="EE2" s="21">
        <f>IF(CEILING('PE Calc'!$C$19,0.05)=EE$1,1,-1)</f>
        <v>-1</v>
      </c>
      <c r="EF2" s="21">
        <f>IF(CEILING('PE Calc'!$C$19,0.05)=EF$1,1,-1)</f>
        <v>-1</v>
      </c>
      <c r="EG2" s="21">
        <f>IF(CEILING('PE Calc'!$C$19,0.05)=EG$1,1,-1)</f>
        <v>-1</v>
      </c>
      <c r="EH2" s="21">
        <f>IF(CEILING('PE Calc'!$C$19,0.05)=EH$1,1,-1)</f>
        <v>1</v>
      </c>
      <c r="EI2" s="21">
        <f>IF(CEILING('PE Calc'!$C$19,0.05)=EI$1,1,-1)</f>
        <v>-1</v>
      </c>
      <c r="EJ2" s="21">
        <f>IF(CEILING('PE Calc'!$C$19,0.05)=EJ$1,1,-1)</f>
        <v>-1</v>
      </c>
      <c r="EK2" s="21">
        <f>IF(CEILING('PE Calc'!$C$19,0.05)=EK$1,1,-1)</f>
        <v>-1</v>
      </c>
      <c r="EL2" s="21">
        <f>IF(CEILING('PE Calc'!$C$19,0.05)=EL$1,1,-1)</f>
        <v>-1</v>
      </c>
      <c r="EM2" s="21">
        <f>IF(CEILING('PE Calc'!$C$19,0.05)=EM$1,1,-1)</f>
        <v>-1</v>
      </c>
      <c r="EN2" s="21">
        <f>IF(CEILING('PE Calc'!$C$19,0.05)=EN$1,1,-1)</f>
        <v>-1</v>
      </c>
      <c r="EO2" s="21">
        <f>IF(CEILING('PE Calc'!$C$19,0.05)=EO$1,1,-1)</f>
        <v>-1</v>
      </c>
      <c r="EP2" s="21">
        <f>IF(CEILING('PE Calc'!$C$19,0.05)=EP$1,1,-1)</f>
        <v>-1</v>
      </c>
      <c r="EQ2" s="21">
        <f>IF(CEILING('PE Calc'!$C$19,0.05)=EQ$1,1,-1)</f>
        <v>-1</v>
      </c>
      <c r="ER2" s="21">
        <f>IF(CEILING('PE Calc'!$C$19,0.05)=ER$1,1,-1)</f>
        <v>-1</v>
      </c>
      <c r="ES2" s="21">
        <f>IF(CEILING('PE Calc'!$C$19,0.05)=ES$1,1,-1)</f>
        <v>-1</v>
      </c>
      <c r="ET2" s="21">
        <f>IF(CEILING('PE Calc'!$C$19,0.05)=ET$1,1,-1)</f>
        <v>-1</v>
      </c>
      <c r="EU2" s="21">
        <f>IF(CEILING('PE Calc'!$C$19,0.05)=EU$1,1,-1)</f>
        <v>-1</v>
      </c>
      <c r="EV2" s="21">
        <f>IF(CEILING('PE Calc'!$C$19,0.05)=EV$1,1,-1)</f>
        <v>-1</v>
      </c>
      <c r="EW2" s="21">
        <f>IF(CEILING('PE Calc'!$C$19,0.05)=EW$1,1,-1)</f>
        <v>-1</v>
      </c>
      <c r="EX2" s="21">
        <f>IF(CEILING('PE Calc'!$C$19,0.05)=EX$1,1,-1)</f>
        <v>-1</v>
      </c>
      <c r="EY2" s="21">
        <f>IF(CEILING('PE Calc'!$C$19,0.05)=EY$1,1,-1)</f>
        <v>-1</v>
      </c>
      <c r="EZ2" s="21">
        <f>IF(CEILING('PE Calc'!$C$19,0.05)=EZ$1,1,-1)</f>
        <v>-1</v>
      </c>
      <c r="FA2" s="21">
        <f>IF(CEILING('PE Calc'!$C$19,0.05)=FA$1,1,-1)</f>
        <v>-1</v>
      </c>
      <c r="FB2" s="21">
        <f>IF(CEILING('PE Calc'!$C$19,0.05)=FB$1,1,-1)</f>
        <v>-1</v>
      </c>
      <c r="FC2" s="21">
        <f>IF(CEILING('PE Calc'!$C$19,0.05)=FC$1,1,-1)</f>
        <v>-1</v>
      </c>
      <c r="FD2" s="21">
        <f>IF(CEILING('PE Calc'!$C$19,0.05)=FD$1,1,-1)</f>
        <v>-1</v>
      </c>
      <c r="FE2" s="21">
        <f>IF(CEILING('PE Calc'!$C$19,0.05)=FE$1,1,-1)</f>
        <v>-1</v>
      </c>
      <c r="FF2" s="21">
        <f>IF(CEILING('PE Calc'!$C$19,0.05)=FF$1,1,-1)</f>
        <v>-1</v>
      </c>
      <c r="FG2" s="21">
        <f>IF(CEILING('PE Calc'!$C$19,0.05)=FG$1,1,-1)</f>
        <v>-1</v>
      </c>
      <c r="FH2" s="21">
        <f>IF(CEILING('PE Calc'!$C$19,0.05)=FH$1,1,-1)</f>
        <v>-1</v>
      </c>
      <c r="FI2" s="21">
        <f>IF(CEILING('PE Calc'!$C$19,0.05)=FI$1,1,-1)</f>
        <v>-1</v>
      </c>
      <c r="FJ2" s="21">
        <f>IF(CEILING('PE Calc'!$C$19,0.05)=FJ$1,1,-1)</f>
        <v>-1</v>
      </c>
      <c r="FK2" s="21">
        <f>IF(CEILING('PE Calc'!$C$19,0.05)=FK$1,1,-1)</f>
        <v>-1</v>
      </c>
      <c r="FL2" s="21">
        <f>IF(CEILING('PE Calc'!$C$19,0.05)=FL$1,1,-1)</f>
        <v>-1</v>
      </c>
      <c r="FM2" s="21">
        <f>IF(CEILING('PE Calc'!$C$19,0.05)=FM$1,1,-1)</f>
        <v>-1</v>
      </c>
      <c r="FN2" s="21">
        <f>IF(CEILING('PE Calc'!$C$19,0.05)=FN$1,1,-1)</f>
        <v>-1</v>
      </c>
      <c r="FO2" s="21">
        <f>IF(CEILING('PE Calc'!$C$19,0.05)=FO$1,1,-1)</f>
        <v>-1</v>
      </c>
      <c r="FP2" s="21">
        <f>IF(CEILING('PE Calc'!$C$19,0.05)=FP$1,1,-1)</f>
        <v>-1</v>
      </c>
      <c r="FQ2" s="21">
        <f>IF(CEILING('PE Calc'!$C$19,0.05)=FQ$1,1,-1)</f>
        <v>-1</v>
      </c>
      <c r="FR2" s="21">
        <f>IF(CEILING('PE Calc'!$C$19,0.05)=FR$1,1,-1)</f>
        <v>-1</v>
      </c>
      <c r="FS2" s="21">
        <f>IF(CEILING('PE Calc'!$C$19,0.05)=FS$1,1,-1)</f>
        <v>-1</v>
      </c>
      <c r="FT2" s="21">
        <f>IF(CEILING('PE Calc'!$C$19,0.05)=FT$1,1,-1)</f>
        <v>-1</v>
      </c>
      <c r="FU2" s="21">
        <f>IF(CEILING('PE Calc'!$C$19,0.05)=FU$1,1,-1)</f>
        <v>-1</v>
      </c>
      <c r="FV2" s="21">
        <f>IF(CEILING('PE Calc'!$C$19,0.05)=FV$1,1,-1)</f>
        <v>-1</v>
      </c>
      <c r="FW2" s="21">
        <f>IF(CEILING('PE Calc'!$C$19,0.05)=FW$1,1,-1)</f>
        <v>-1</v>
      </c>
      <c r="FX2" s="21">
        <f>IF(CEILING('PE Calc'!$C$19,0.05)=FX$1,1,-1)</f>
        <v>-1</v>
      </c>
      <c r="FY2" s="21">
        <f>IF(CEILING('PE Calc'!$C$19,0.05)=FY$1,1,-1)</f>
        <v>-1</v>
      </c>
      <c r="FZ2" s="21">
        <f>IF(CEILING('PE Calc'!$C$19,0.05)=FZ$1,1,-1)</f>
        <v>-1</v>
      </c>
      <c r="GA2" s="21">
        <f>IF(CEILING('PE Calc'!$C$19,0.05)=GA$1,1,-1)</f>
        <v>-1</v>
      </c>
      <c r="GB2" s="21">
        <f>IF(CEILING('PE Calc'!$C$19,0.05)=GB$1,1,-1)</f>
        <v>-1</v>
      </c>
      <c r="GC2" s="21">
        <f>IF(CEILING('PE Calc'!$C$19,0.05)=GC$1,1,-1)</f>
        <v>-1</v>
      </c>
      <c r="GD2" s="21">
        <f>IF(CEILING('PE Calc'!$C$19,0.05)=GD$1,1,-1)</f>
        <v>-1</v>
      </c>
      <c r="GE2" s="21">
        <f>IF(CEILING('PE Calc'!$C$19,0.05)=GE$1,1,-1)</f>
        <v>-1</v>
      </c>
      <c r="GF2" s="21">
        <f>IF(CEILING('PE Calc'!$C$19,0.05)=GF$1,1,-1)</f>
        <v>-1</v>
      </c>
      <c r="GG2" s="21">
        <f>IF(CEILING('PE Calc'!$C$19,0.05)=GG$1,1,-1)</f>
        <v>-1</v>
      </c>
      <c r="GH2" s="21">
        <f>IF(CEILING('PE Calc'!$C$19,0.05)=GH$1,1,-1)</f>
        <v>-1</v>
      </c>
      <c r="GI2" s="21">
        <f>IF(CEILING('PE Calc'!$C$19,0.05)=GI$1,1,-1)</f>
        <v>-1</v>
      </c>
      <c r="GJ2" s="21">
        <f>IF(CEILING('PE Calc'!$C$19,0.05)=GJ$1,1,-1)</f>
        <v>-1</v>
      </c>
      <c r="GK2" s="21">
        <f>IF(CEILING('PE Calc'!$C$19,0.05)=GK$1,1,-1)</f>
        <v>-1</v>
      </c>
      <c r="GL2" s="21">
        <f>IF(CEILING('PE Calc'!$C$19,0.05)=GL$1,1,-1)</f>
        <v>-1</v>
      </c>
      <c r="GM2" s="21">
        <f>IF(CEILING('PE Calc'!$C$19,0.05)=GM$1,1,-1)</f>
        <v>-1</v>
      </c>
      <c r="GN2" s="21">
        <f>IF(CEILING('PE Calc'!$C$19,0.05)=GN$1,1,-1)</f>
        <v>-1</v>
      </c>
      <c r="GO2" s="21">
        <f>IF(CEILING('PE Calc'!$C$19,0.05)=GO$1,1,-1)</f>
        <v>-1</v>
      </c>
      <c r="GP2" s="21">
        <f>IF(CEILING('PE Calc'!$C$19,0.05)=GP$1,1,-1)</f>
        <v>-1</v>
      </c>
      <c r="GQ2" s="21">
        <f>IF(CEILING('PE Calc'!$C$19,0.05)=GQ$1,1,-1)</f>
        <v>-1</v>
      </c>
      <c r="GR2" s="21">
        <f>IF(CEILING('PE Calc'!$C$19,0.05)=GR$1,1,-1)</f>
        <v>-1</v>
      </c>
      <c r="GS2" s="21">
        <f>IF(CEILING('PE Calc'!$C$19,0.05)=GS$1,1,-1)</f>
        <v>-1</v>
      </c>
      <c r="GT2" s="21">
        <f>IF(CEILING('PE Calc'!$C$19,0.05)=GT$1,1,-1)</f>
        <v>-1</v>
      </c>
    </row>
    <row r="3" spans="1:202" x14ac:dyDescent="0.25">
      <c r="A3" s="37" t="s">
        <v>43</v>
      </c>
      <c r="B3" s="20">
        <f>IFERROR(IF(-CEILING('PE Calc'!$C$17,0.05)=B$1,1,-1),-1)</f>
        <v>-1</v>
      </c>
      <c r="C3" s="20">
        <f>IFERROR(IF(-CEILING('PE Calc'!$C$17,0.05)=C$1,1,-1),-1)</f>
        <v>-1</v>
      </c>
      <c r="D3" s="20">
        <f>IFERROR(IF(-CEILING('PE Calc'!$C$17,0.05)=D$1,1,-1),-1)</f>
        <v>-1</v>
      </c>
      <c r="E3" s="20">
        <f>IFERROR(IF(-CEILING('PE Calc'!$C$17,0.05)=E$1,1,-1),-1)</f>
        <v>-1</v>
      </c>
      <c r="F3" s="20">
        <f>IFERROR(IF(-CEILING('PE Calc'!$C$17,0.05)=F$1,1,-1),-1)</f>
        <v>-1</v>
      </c>
      <c r="G3" s="20">
        <f>IFERROR(IF(-CEILING('PE Calc'!$C$17,0.05)=G$1,1,-1),-1)</f>
        <v>-1</v>
      </c>
      <c r="H3" s="20">
        <f>IFERROR(IF(-CEILING('PE Calc'!$C$17,0.05)=H$1,1,-1),-1)</f>
        <v>-1</v>
      </c>
      <c r="I3" s="20">
        <f>IFERROR(IF(-CEILING('PE Calc'!$C$17,0.05)=I$1,1,-1),-1)</f>
        <v>-1</v>
      </c>
      <c r="J3" s="20">
        <f>IFERROR(IF(-CEILING('PE Calc'!$C$17,0.05)=J$1,1,-1),-1)</f>
        <v>-1</v>
      </c>
      <c r="K3" s="20">
        <f>IFERROR(IF(-CEILING('PE Calc'!$C$17,0.05)=K$1,1,-1),-1)</f>
        <v>-1</v>
      </c>
      <c r="L3" s="20">
        <f>IFERROR(IF(-CEILING('PE Calc'!$C$17,0.05)=L$1,1,-1),-1)</f>
        <v>-1</v>
      </c>
      <c r="M3" s="20">
        <f>IFERROR(IF(-CEILING('PE Calc'!$C$17,0.05)=M$1,1,-1),-1)</f>
        <v>-1</v>
      </c>
      <c r="N3" s="20">
        <f>IFERROR(IF(-CEILING('PE Calc'!$C$17,0.05)=N$1,1,-1),-1)</f>
        <v>-1</v>
      </c>
      <c r="O3" s="20">
        <f>IFERROR(IF(-CEILING('PE Calc'!$C$17,0.05)=O$1,1,-1),-1)</f>
        <v>-1</v>
      </c>
      <c r="P3" s="20">
        <f>IFERROR(IF(-CEILING('PE Calc'!$C$17,0.05)=P$1,1,-1),-1)</f>
        <v>-1</v>
      </c>
      <c r="Q3" s="20">
        <f>IFERROR(IF(-CEILING('PE Calc'!$C$17,0.05)=Q$1,1,-1),-1)</f>
        <v>-1</v>
      </c>
      <c r="R3" s="20">
        <f>IFERROR(IF(-CEILING('PE Calc'!$C$17,0.05)=R$1,1,-1),-1)</f>
        <v>-1</v>
      </c>
      <c r="S3" s="20">
        <f>IFERROR(IF(-CEILING('PE Calc'!$C$17,0.05)=S$1,1,-1),-1)</f>
        <v>-1</v>
      </c>
      <c r="T3" s="20">
        <f>IFERROR(IF(-CEILING('PE Calc'!$C$17,0.05)=T$1,1,-1),-1)</f>
        <v>-1</v>
      </c>
      <c r="U3" s="20">
        <f>IFERROR(IF(-CEILING('PE Calc'!$C$17,0.05)=U$1,1,-1),-1)</f>
        <v>-1</v>
      </c>
      <c r="V3" s="20">
        <f>IFERROR(IF(-CEILING('PE Calc'!$C$17,0.05)=V$1,1,-1),-1)</f>
        <v>-1</v>
      </c>
      <c r="W3" s="20">
        <f>IFERROR(IF(-CEILING('PE Calc'!$C$17,0.05)=W$1,1,-1),-1)</f>
        <v>-1</v>
      </c>
      <c r="X3" s="20">
        <f>IFERROR(IF(-CEILING('PE Calc'!$C$17,0.05)=X$1,1,-1),-1)</f>
        <v>-1</v>
      </c>
      <c r="Y3" s="20">
        <f>IFERROR(IF(-CEILING('PE Calc'!$C$17,0.05)=Y$1,1,-1),-1)</f>
        <v>-1</v>
      </c>
      <c r="Z3" s="20">
        <f>IFERROR(IF(-CEILING('PE Calc'!$C$17,0.05)=Z$1,1,-1),-1)</f>
        <v>-1</v>
      </c>
      <c r="AA3" s="20">
        <f>IFERROR(IF(-CEILING('PE Calc'!$C$17,0.05)=AA$1,1,-1),-1)</f>
        <v>-1</v>
      </c>
      <c r="AB3" s="20">
        <f>IFERROR(IF(-CEILING('PE Calc'!$C$17,0.05)=AB$1,1,-1),-1)</f>
        <v>-1</v>
      </c>
      <c r="AC3" s="20">
        <f>IFERROR(IF(-CEILING('PE Calc'!$C$17,0.05)=AC$1,1,-1),-1)</f>
        <v>-1</v>
      </c>
      <c r="AD3" s="20">
        <f>IFERROR(IF(-CEILING('PE Calc'!$C$17,0.05)=AD$1,1,-1),-1)</f>
        <v>-1</v>
      </c>
      <c r="AE3" s="20">
        <f>IFERROR(IF(-CEILING('PE Calc'!$C$17,0.05)=AE$1,1,-1),-1)</f>
        <v>-1</v>
      </c>
      <c r="AF3" s="20">
        <f>IFERROR(IF(-CEILING('PE Calc'!$C$17,0.05)=AF$1,1,-1),-1)</f>
        <v>-1</v>
      </c>
      <c r="AG3" s="20">
        <f>IFERROR(IF(-CEILING('PE Calc'!$C$17,0.05)=AG$1,1,-1),-1)</f>
        <v>-1</v>
      </c>
      <c r="AH3" s="20">
        <f>IFERROR(IF(-CEILING('PE Calc'!$C$17,0.05)=AH$1,1,-1),-1)</f>
        <v>-1</v>
      </c>
      <c r="AI3" s="20">
        <f>IFERROR(IF(-CEILING('PE Calc'!$C$17,0.05)=AI$1,1,-1),-1)</f>
        <v>-1</v>
      </c>
      <c r="AJ3" s="20">
        <f>IFERROR(IF(-CEILING('PE Calc'!$C$17,0.05)=AJ$1,1,-1),-1)</f>
        <v>-1</v>
      </c>
      <c r="AK3" s="20">
        <f>IFERROR(IF(-CEILING('PE Calc'!$C$17,0.05)=AK$1,1,-1),-1)</f>
        <v>-1</v>
      </c>
      <c r="AL3" s="20">
        <f>IFERROR(IF(-CEILING('PE Calc'!$C$17,0.05)=AL$1,1,-1),-1)</f>
        <v>-1</v>
      </c>
      <c r="AM3" s="20">
        <f>IFERROR(IF(-CEILING('PE Calc'!$C$17,0.05)=AM$1,1,-1),-1)</f>
        <v>-1</v>
      </c>
      <c r="AN3" s="20">
        <f>IFERROR(IF(-CEILING('PE Calc'!$C$17,0.05)=AN$1,1,-1),-1)</f>
        <v>-1</v>
      </c>
      <c r="AO3" s="20">
        <f>IFERROR(IF(-CEILING('PE Calc'!$C$17,0.05)=AO$1,1,-1),-1)</f>
        <v>-1</v>
      </c>
      <c r="AP3" s="20">
        <f>IFERROR(IF(-CEILING('PE Calc'!$C$17,0.05)=AP$1,1,-1),-1)</f>
        <v>-1</v>
      </c>
      <c r="AQ3" s="20">
        <f>IFERROR(IF(-CEILING('PE Calc'!$C$17,0.05)=AQ$1,1,-1),-1)</f>
        <v>-1</v>
      </c>
      <c r="AR3" s="20">
        <f>IFERROR(IF(-CEILING('PE Calc'!$C$17,0.05)=AR$1,1,-1),-1)</f>
        <v>-1</v>
      </c>
      <c r="AS3" s="20">
        <f>IFERROR(IF(-CEILING('PE Calc'!$C$17,0.05)=AS$1,1,-1),-1)</f>
        <v>-1</v>
      </c>
      <c r="AT3" s="20">
        <f>IFERROR(IF(-CEILING('PE Calc'!$C$17,0.05)=AT$1,1,-1),-1)</f>
        <v>-1</v>
      </c>
      <c r="AU3" s="20">
        <f>IFERROR(IF(-CEILING('PE Calc'!$C$17,0.05)=AU$1,1,-1),-1)</f>
        <v>-1</v>
      </c>
      <c r="AV3" s="20">
        <f>IFERROR(IF(-CEILING('PE Calc'!$C$17,0.05)=AV$1,1,-1),-1)</f>
        <v>-1</v>
      </c>
      <c r="AW3" s="20">
        <f>IFERROR(IF(-CEILING('PE Calc'!$C$17,0.05)=AW$1,1,-1),-1)</f>
        <v>-1</v>
      </c>
      <c r="AX3" s="20">
        <f>IFERROR(IF(-CEILING('PE Calc'!$C$17,0.05)=AX$1,1,-1),-1)</f>
        <v>-1</v>
      </c>
      <c r="AY3" s="20">
        <f>IFERROR(IF(-CEILING('PE Calc'!$C$17,0.05)=AY$1,1,-1),-1)</f>
        <v>-1</v>
      </c>
      <c r="AZ3" s="20">
        <f>IFERROR(IF(-CEILING('PE Calc'!$C$17,0.05)=AZ$1,1,-1),-1)</f>
        <v>-1</v>
      </c>
      <c r="BA3" s="20">
        <f>IFERROR(IF(-CEILING('PE Calc'!$C$17,0.05)=BA$1,1,-1),-1)</f>
        <v>-1</v>
      </c>
      <c r="BB3" s="20">
        <f>IFERROR(IF(-CEILING('PE Calc'!$C$17,0.05)=BB$1,1,-1),-1)</f>
        <v>-1</v>
      </c>
      <c r="BC3" s="20">
        <f>IFERROR(IF(-CEILING('PE Calc'!$C$17,0.05)=BC$1,1,-1),-1)</f>
        <v>-1</v>
      </c>
      <c r="BD3" s="20">
        <f>IFERROR(IF(-CEILING('PE Calc'!$C$17,0.05)=BD$1,1,-1),-1)</f>
        <v>-1</v>
      </c>
      <c r="BE3" s="20">
        <f>IFERROR(IF(-CEILING('PE Calc'!$C$17,0.05)=BE$1,1,-1),-1)</f>
        <v>-1</v>
      </c>
      <c r="BF3" s="20">
        <f>IFERROR(IF(-CEILING('PE Calc'!$C$17,0.05)=BF$1,1,-1),-1)</f>
        <v>-1</v>
      </c>
      <c r="BG3" s="20">
        <f>IFERROR(IF(-CEILING('PE Calc'!$C$17,0.05)=BG$1,1,-1),-1)</f>
        <v>-1</v>
      </c>
      <c r="BH3" s="20">
        <f>IFERROR(IF(-CEILING('PE Calc'!$C$17,0.05)=BH$1,1,-1),-1)</f>
        <v>-1</v>
      </c>
      <c r="BI3" s="20">
        <f>IFERROR(IF(-CEILING('PE Calc'!$C$17,0.05)=BI$1,1,-1),-1)</f>
        <v>-1</v>
      </c>
      <c r="BJ3" s="20">
        <f>IFERROR(IF(-CEILING('PE Calc'!$C$17,0.05)=BJ$1,1,-1),-1)</f>
        <v>-1</v>
      </c>
      <c r="BK3" s="20">
        <f>IFERROR(IF(-CEILING('PE Calc'!$C$17,0.05)=BK$1,1,-1),-1)</f>
        <v>-1</v>
      </c>
      <c r="BL3" s="20">
        <f>IFERROR(IF(-CEILING('PE Calc'!$C$17,0.05)=BL$1,1,-1),-1)</f>
        <v>-1</v>
      </c>
      <c r="BM3" s="20">
        <f>IFERROR(IF(-CEILING('PE Calc'!$C$17,0.05)=BM$1,1,-1),-1)</f>
        <v>-1</v>
      </c>
      <c r="BN3" s="20">
        <f>IFERROR(IF(-CEILING('PE Calc'!$C$17,0.05)=BN$1,1,-1),-1)</f>
        <v>-1</v>
      </c>
      <c r="BO3" s="20">
        <f>IFERROR(IF(-CEILING('PE Calc'!$C$17,0.05)=BO$1,1,-1),-1)</f>
        <v>-1</v>
      </c>
      <c r="BP3" s="20">
        <f>IFERROR(IF(-CEILING('PE Calc'!$C$17,0.05)=BP$1,1,-1),-1)</f>
        <v>-1</v>
      </c>
      <c r="BQ3" s="20">
        <f>IFERROR(IF(-CEILING('PE Calc'!$C$17,0.05)=BQ$1,1,-1),-1)</f>
        <v>-1</v>
      </c>
      <c r="BR3" s="20">
        <f>IFERROR(IF(-CEILING('PE Calc'!$C$17,0.05)=BR$1,1,-1),-1)</f>
        <v>-1</v>
      </c>
      <c r="BS3" s="20">
        <f>IFERROR(IF(-CEILING('PE Calc'!$C$17,0.05)=BS$1,1,-1),-1)</f>
        <v>-1</v>
      </c>
      <c r="BT3" s="20">
        <f>IFERROR(IF(-CEILING('PE Calc'!$C$17,0.05)=BT$1,1,-1),-1)</f>
        <v>-1</v>
      </c>
      <c r="BU3" s="20">
        <f>IFERROR(IF(-CEILING('PE Calc'!$C$17,0.05)=BU$1,1,-1),-1)</f>
        <v>-1</v>
      </c>
      <c r="BV3" s="20">
        <f>IFERROR(IF(-CEILING('PE Calc'!$C$17,0.05)=BV$1,1,-1),-1)</f>
        <v>-1</v>
      </c>
      <c r="BW3" s="20">
        <f>IFERROR(IF(-CEILING('PE Calc'!$C$17,0.05)=BW$1,1,-1),-1)</f>
        <v>-1</v>
      </c>
      <c r="BX3" s="20">
        <f>IFERROR(IF(-CEILING('PE Calc'!$C$17,0.05)=BX$1,1,-1),-1)</f>
        <v>-1</v>
      </c>
      <c r="BY3" s="20">
        <f>IFERROR(IF(-CEILING('PE Calc'!$C$17,0.05)=BY$1,1,-1),-1)</f>
        <v>-1</v>
      </c>
      <c r="BZ3" s="20">
        <f>IFERROR(IF(-CEILING('PE Calc'!$C$17,0.05)=BZ$1,1,-1),-1)</f>
        <v>-1</v>
      </c>
      <c r="CA3" s="20">
        <f>IFERROR(IF(-CEILING('PE Calc'!$C$17,0.05)=CA$1,1,-1),-1)</f>
        <v>-1</v>
      </c>
      <c r="CB3" s="20">
        <f>IFERROR(IF(-CEILING('PE Calc'!$C$17,0.05)=CB$1,1,-1),-1)</f>
        <v>-1</v>
      </c>
      <c r="CC3" s="20">
        <f>IFERROR(IF(-CEILING('PE Calc'!$C$17,0.05)=CC$1,1,-1),-1)</f>
        <v>-1</v>
      </c>
      <c r="CD3" s="20">
        <f>IFERROR(IF(-CEILING('PE Calc'!$C$17,0.05)=CD$1,1,-1),-1)</f>
        <v>-1</v>
      </c>
      <c r="CE3" s="20">
        <f>IFERROR(IF(-CEILING('PE Calc'!$C$17,0.05)=CE$1,1,-1),-1)</f>
        <v>-1</v>
      </c>
      <c r="CF3" s="20">
        <f>IFERROR(IF(-CEILING('PE Calc'!$C$17,0.05)=CF$1,1,-1),-1)</f>
        <v>-1</v>
      </c>
      <c r="CG3" s="20">
        <f>IFERROR(IF(-CEILING('PE Calc'!$C$17,0.05)=CG$1,1,-1),-1)</f>
        <v>-1</v>
      </c>
      <c r="CH3" s="20">
        <f>IFERROR(IF(-CEILING('PE Calc'!$C$17,0.05)=CH$1,1,-1),-1)</f>
        <v>-1</v>
      </c>
      <c r="CI3" s="20">
        <f>IFERROR(IF(-CEILING('PE Calc'!$C$17,0.05)=CI$1,1,-1),-1)</f>
        <v>-1</v>
      </c>
      <c r="CJ3" s="20">
        <f>IFERROR(IF(-CEILING('PE Calc'!$C$17,0.05)=CJ$1,1,-1),-1)</f>
        <v>-1</v>
      </c>
      <c r="CK3" s="20">
        <f>IFERROR(IF(-CEILING('PE Calc'!$C$17,0.05)=CK$1,1,-1),-1)</f>
        <v>-1</v>
      </c>
      <c r="CL3" s="20">
        <f>IFERROR(IF(-CEILING('PE Calc'!$C$17,0.05)=CL$1,1,-1),-1)</f>
        <v>-1</v>
      </c>
      <c r="CM3" s="20">
        <f>IFERROR(IF(-CEILING('PE Calc'!$C$17,0.05)=CM$1,1,-1),-1)</f>
        <v>-1</v>
      </c>
      <c r="CN3" s="20">
        <f>IFERROR(IF(-CEILING('PE Calc'!$C$17,0.05)=CN$1,1,-1),-1)</f>
        <v>-1</v>
      </c>
      <c r="CO3" s="20">
        <f>IFERROR(IF(-CEILING('PE Calc'!$C$17,0.05)=CO$1,1,-1),-1)</f>
        <v>-1</v>
      </c>
      <c r="CP3" s="20">
        <f>IFERROR(IF(-CEILING('PE Calc'!$C$17,0.05)=CP$1,1,-1),-1)</f>
        <v>1</v>
      </c>
      <c r="CQ3" s="20">
        <f>IFERROR(IF(-CEILING('PE Calc'!$C$17,0.05)=CQ$1,1,-1),-1)</f>
        <v>-1</v>
      </c>
      <c r="CR3" s="20">
        <f>IFERROR(IF(-CEILING('PE Calc'!$C$17,0.05)=CR$1,1,-1),-1)</f>
        <v>-1</v>
      </c>
      <c r="CS3" s="20">
        <f>IFERROR(IF(-CEILING('PE Calc'!$C$17,0.05)=CS$1,1,-1),-1)</f>
        <v>-1</v>
      </c>
      <c r="CT3" s="20">
        <f>IFERROR(IF(-CEILING('PE Calc'!$C$17,0.05)=CT$1,1,-1),-1)</f>
        <v>-1</v>
      </c>
      <c r="CU3" s="20">
        <f>IFERROR(IF(-CEILING('PE Calc'!$C$17,0.05)=CU$1,1,-1),-1)</f>
        <v>-1</v>
      </c>
      <c r="CV3" s="20">
        <f>IFERROR(IF(-CEILING('PE Calc'!$C$17,0.05)=CV$1,1,-1),-1)</f>
        <v>-1</v>
      </c>
      <c r="CW3" s="20">
        <f>IFERROR(IF(-CEILING('PE Calc'!$C$17,0.05)=CW$1,1,-1),-1)</f>
        <v>-1</v>
      </c>
      <c r="CX3" s="20">
        <f>IFERROR(IF(CEILING('PE Calc'!$C$17,0.05)=CX$1,1,-1),-1)</f>
        <v>-1</v>
      </c>
      <c r="CY3" s="20">
        <f>IFERROR(IF(CEILING('PE Calc'!$C$17,0.05)=CY$1,1,-1),-1)</f>
        <v>-1</v>
      </c>
      <c r="CZ3" s="20">
        <f>IFERROR(IF(CEILING('PE Calc'!$C$17,0.05)=CZ$1,1,-1),-1)</f>
        <v>-1</v>
      </c>
      <c r="DA3" s="20">
        <f>IFERROR(IF(CEILING('PE Calc'!$C$17,0.05)=DA$1,1,-1),-1)</f>
        <v>-1</v>
      </c>
      <c r="DB3" s="20">
        <f>IFERROR(IF(CEILING('PE Calc'!$C$17,0.05)=DB$1,1,-1),-1)</f>
        <v>-1</v>
      </c>
      <c r="DC3" s="20">
        <f>IFERROR(IF(CEILING('PE Calc'!$C$17,0.05)=DC$1,1,-1),-1)</f>
        <v>-1</v>
      </c>
      <c r="DD3" s="20">
        <f>IFERROR(IF(CEILING('PE Calc'!$C$17,0.05)=DD$1,1,-1),-1)</f>
        <v>-1</v>
      </c>
      <c r="DE3" s="20">
        <f>IFERROR(IF(CEILING('PE Calc'!$C$17,0.05)=DE$1,1,-1),-1)</f>
        <v>-1</v>
      </c>
      <c r="DF3" s="20">
        <f>IFERROR(IF(CEILING('PE Calc'!$C$17,0.05)=DF$1,1,-1),-1)</f>
        <v>1</v>
      </c>
      <c r="DG3" s="20">
        <f>IFERROR(IF(CEILING('PE Calc'!$C$17,0.05)=DG$1,1,-1),-1)</f>
        <v>-1</v>
      </c>
      <c r="DH3" s="20">
        <f>IFERROR(IF(CEILING('PE Calc'!$C$17,0.05)=DH$1,1,-1),-1)</f>
        <v>-1</v>
      </c>
      <c r="DI3" s="20">
        <f>IFERROR(IF(CEILING('PE Calc'!$C$17,0.05)=DI$1,1,-1),-1)</f>
        <v>-1</v>
      </c>
      <c r="DJ3" s="20">
        <f>IFERROR(IF(CEILING('PE Calc'!$C$17,0.05)=DJ$1,1,-1),-1)</f>
        <v>-1</v>
      </c>
      <c r="DK3" s="20">
        <f>IFERROR(IF(CEILING('PE Calc'!$C$17,0.05)=DK$1,1,-1),-1)</f>
        <v>-1</v>
      </c>
      <c r="DL3" s="20">
        <f>IFERROR(IF(CEILING('PE Calc'!$C$17,0.05)=DL$1,1,-1),-1)</f>
        <v>-1</v>
      </c>
      <c r="DM3" s="20">
        <f>IFERROR(IF(CEILING('PE Calc'!$C$17,0.05)=DM$1,1,-1),-1)</f>
        <v>-1</v>
      </c>
      <c r="DN3" s="20">
        <f>IFERROR(IF(CEILING('PE Calc'!$C$17,0.05)=DN$1,1,-1),-1)</f>
        <v>-1</v>
      </c>
      <c r="DO3" s="20">
        <f>IFERROR(IF(CEILING('PE Calc'!$C$17,0.05)=DO$1,1,-1),-1)</f>
        <v>-1</v>
      </c>
      <c r="DP3" s="20">
        <f>IFERROR(IF(CEILING('PE Calc'!$C$17,0.05)=DP$1,1,-1),-1)</f>
        <v>-1</v>
      </c>
      <c r="DQ3" s="20">
        <f>IFERROR(IF(CEILING('PE Calc'!$C$17,0.05)=DQ$1,1,-1),-1)</f>
        <v>-1</v>
      </c>
      <c r="DR3" s="20">
        <f>IFERROR(IF(CEILING('PE Calc'!$C$17,0.05)=DR$1,1,-1),-1)</f>
        <v>-1</v>
      </c>
      <c r="DS3" s="20">
        <f>IFERROR(IF(CEILING('PE Calc'!$C$17,0.05)=DS$1,1,-1),-1)</f>
        <v>-1</v>
      </c>
      <c r="DT3" s="20">
        <f>IFERROR(IF(CEILING('PE Calc'!$C$17,0.05)=DT$1,1,-1),-1)</f>
        <v>-1</v>
      </c>
      <c r="DU3" s="20">
        <f>IFERROR(IF(CEILING('PE Calc'!$C$17,0.05)=DU$1,1,-1),-1)</f>
        <v>-1</v>
      </c>
      <c r="DV3" s="20">
        <f>IFERROR(IF(CEILING('PE Calc'!$C$17,0.05)=DV$1,1,-1),-1)</f>
        <v>-1</v>
      </c>
      <c r="DW3" s="20">
        <f>IFERROR(IF(CEILING('PE Calc'!$C$17,0.05)=DW$1,1,-1),-1)</f>
        <v>-1</v>
      </c>
      <c r="DX3" s="20">
        <f>IFERROR(IF(CEILING('PE Calc'!$C$17,0.05)=DX$1,1,-1),-1)</f>
        <v>-1</v>
      </c>
      <c r="DY3" s="20">
        <f>IFERROR(IF(CEILING('PE Calc'!$C$17,0.05)=DY$1,1,-1),-1)</f>
        <v>-1</v>
      </c>
      <c r="DZ3" s="20">
        <f>IFERROR(IF(CEILING('PE Calc'!$C$17,0.05)=DZ$1,1,-1),-1)</f>
        <v>-1</v>
      </c>
      <c r="EA3" s="20">
        <f>IFERROR(IF(CEILING('PE Calc'!$C$17,0.05)=EA$1,1,-1),-1)</f>
        <v>-1</v>
      </c>
      <c r="EB3" s="20">
        <f>IFERROR(IF(CEILING('PE Calc'!$C$17,0.05)=EB$1,1,-1),-1)</f>
        <v>-1</v>
      </c>
      <c r="EC3" s="20">
        <f>IFERROR(IF(CEILING('PE Calc'!$C$17,0.05)=EC$1,1,-1),-1)</f>
        <v>-1</v>
      </c>
      <c r="ED3" s="20">
        <f>IFERROR(IF(CEILING('PE Calc'!$C$17,0.05)=ED$1,1,-1),-1)</f>
        <v>-1</v>
      </c>
      <c r="EE3" s="20">
        <f>IFERROR(IF(CEILING('PE Calc'!$C$17,0.05)=EE$1,1,-1),-1)</f>
        <v>-1</v>
      </c>
      <c r="EF3" s="20">
        <f>IFERROR(IF(CEILING('PE Calc'!$C$17,0.05)=EF$1,1,-1),-1)</f>
        <v>-1</v>
      </c>
      <c r="EG3" s="20">
        <f>IFERROR(IF(CEILING('PE Calc'!$C$17,0.05)=EG$1,1,-1),-1)</f>
        <v>-1</v>
      </c>
      <c r="EH3" s="20">
        <f>IFERROR(IF(CEILING('PE Calc'!$C$17,0.05)=EH$1,1,-1),-1)</f>
        <v>-1</v>
      </c>
      <c r="EI3" s="20">
        <f>IFERROR(IF(CEILING('PE Calc'!$C$17,0.05)=EI$1,1,-1),-1)</f>
        <v>-1</v>
      </c>
      <c r="EJ3" s="20">
        <f>IFERROR(IF(CEILING('PE Calc'!$C$17,0.05)=EJ$1,1,-1),-1)</f>
        <v>-1</v>
      </c>
      <c r="EK3" s="20">
        <f>IFERROR(IF(CEILING('PE Calc'!$C$17,0.05)=EK$1,1,-1),-1)</f>
        <v>-1</v>
      </c>
      <c r="EL3" s="20">
        <f>IFERROR(IF(CEILING('PE Calc'!$C$17,0.05)=EL$1,1,-1),-1)</f>
        <v>-1</v>
      </c>
      <c r="EM3" s="20">
        <f>IFERROR(IF(CEILING('PE Calc'!$C$17,0.05)=EM$1,1,-1),-1)</f>
        <v>-1</v>
      </c>
      <c r="EN3" s="20">
        <f>IFERROR(IF(CEILING('PE Calc'!$C$17,0.05)=EN$1,1,-1),-1)</f>
        <v>-1</v>
      </c>
      <c r="EO3" s="20">
        <f>IFERROR(IF(CEILING('PE Calc'!$C$17,0.05)=EO$1,1,-1),-1)</f>
        <v>-1</v>
      </c>
      <c r="EP3" s="20">
        <f>IFERROR(IF(CEILING('PE Calc'!$C$17,0.05)=EP$1,1,-1),-1)</f>
        <v>-1</v>
      </c>
      <c r="EQ3" s="20">
        <f>IFERROR(IF(CEILING('PE Calc'!$C$17,0.05)=EQ$1,1,-1),-1)</f>
        <v>-1</v>
      </c>
      <c r="ER3" s="20">
        <f>IFERROR(IF(CEILING('PE Calc'!$C$17,0.05)=ER$1,1,-1),-1)</f>
        <v>-1</v>
      </c>
      <c r="ES3" s="20">
        <f>IFERROR(IF(CEILING('PE Calc'!$C$17,0.05)=ES$1,1,-1),-1)</f>
        <v>-1</v>
      </c>
      <c r="ET3" s="20">
        <f>IFERROR(IF(CEILING('PE Calc'!$C$17,0.05)=ET$1,1,-1),-1)</f>
        <v>-1</v>
      </c>
      <c r="EU3" s="20">
        <f>IFERROR(IF(CEILING('PE Calc'!$C$17,0.05)=EU$1,1,-1),-1)</f>
        <v>-1</v>
      </c>
      <c r="EV3" s="20">
        <f>IFERROR(IF(CEILING('PE Calc'!$C$17,0.05)=EV$1,1,-1),-1)</f>
        <v>-1</v>
      </c>
      <c r="EW3" s="20">
        <f>IFERROR(IF(CEILING('PE Calc'!$C$17,0.05)=EW$1,1,-1),-1)</f>
        <v>-1</v>
      </c>
      <c r="EX3" s="20">
        <f>IFERROR(IF(CEILING('PE Calc'!$C$17,0.05)=EX$1,1,-1),-1)</f>
        <v>-1</v>
      </c>
      <c r="EY3" s="20">
        <f>IFERROR(IF(CEILING('PE Calc'!$C$17,0.05)=EY$1,1,-1),-1)</f>
        <v>-1</v>
      </c>
      <c r="EZ3" s="20">
        <f>IFERROR(IF(CEILING('PE Calc'!$C$17,0.05)=EZ$1,1,-1),-1)</f>
        <v>-1</v>
      </c>
      <c r="FA3" s="20">
        <f>IFERROR(IF(CEILING('PE Calc'!$C$17,0.05)=FA$1,1,-1),-1)</f>
        <v>-1</v>
      </c>
      <c r="FB3" s="20">
        <f>IFERROR(IF(CEILING('PE Calc'!$C$17,0.05)=FB$1,1,-1),-1)</f>
        <v>-1</v>
      </c>
      <c r="FC3" s="20">
        <f>IFERROR(IF(CEILING('PE Calc'!$C$17,0.05)=FC$1,1,-1),-1)</f>
        <v>-1</v>
      </c>
      <c r="FD3" s="20">
        <f>IFERROR(IF(CEILING('PE Calc'!$C$17,0.05)=FD$1,1,-1),-1)</f>
        <v>-1</v>
      </c>
      <c r="FE3" s="20">
        <f>IFERROR(IF(CEILING('PE Calc'!$C$17,0.05)=FE$1,1,-1),-1)</f>
        <v>-1</v>
      </c>
      <c r="FF3" s="20">
        <f>IFERROR(IF(CEILING('PE Calc'!$C$17,0.05)=FF$1,1,-1),-1)</f>
        <v>-1</v>
      </c>
      <c r="FG3" s="20">
        <f>IFERROR(IF(CEILING('PE Calc'!$C$17,0.05)=FG$1,1,-1),-1)</f>
        <v>-1</v>
      </c>
      <c r="FH3" s="20">
        <f>IFERROR(IF(CEILING('PE Calc'!$C$17,0.05)=FH$1,1,-1),-1)</f>
        <v>-1</v>
      </c>
      <c r="FI3" s="20">
        <f>IFERROR(IF(CEILING('PE Calc'!$C$17,0.05)=FI$1,1,-1),-1)</f>
        <v>-1</v>
      </c>
      <c r="FJ3" s="20">
        <f>IFERROR(IF(CEILING('PE Calc'!$C$17,0.05)=FJ$1,1,-1),-1)</f>
        <v>-1</v>
      </c>
      <c r="FK3" s="20">
        <f>IFERROR(IF(CEILING('PE Calc'!$C$17,0.05)=FK$1,1,-1),-1)</f>
        <v>-1</v>
      </c>
      <c r="FL3" s="20">
        <f>IFERROR(IF(CEILING('PE Calc'!$C$17,0.05)=FL$1,1,-1),-1)</f>
        <v>-1</v>
      </c>
      <c r="FM3" s="20">
        <f>IFERROR(IF(CEILING('PE Calc'!$C$17,0.05)=FM$1,1,-1),-1)</f>
        <v>-1</v>
      </c>
      <c r="FN3" s="20">
        <f>IFERROR(IF(CEILING('PE Calc'!$C$17,0.05)=FN$1,1,-1),-1)</f>
        <v>-1</v>
      </c>
      <c r="FO3" s="20">
        <f>IFERROR(IF(CEILING('PE Calc'!$C$17,0.05)=FO$1,1,-1),-1)</f>
        <v>-1</v>
      </c>
      <c r="FP3" s="20">
        <f>IFERROR(IF(CEILING('PE Calc'!$C$17,0.05)=FP$1,1,-1),-1)</f>
        <v>-1</v>
      </c>
      <c r="FQ3" s="20">
        <f>IFERROR(IF(CEILING('PE Calc'!$C$17,0.05)=FQ$1,1,-1),-1)</f>
        <v>-1</v>
      </c>
      <c r="FR3" s="20">
        <f>IFERROR(IF(CEILING('PE Calc'!$C$17,0.05)=FR$1,1,-1),-1)</f>
        <v>-1</v>
      </c>
      <c r="FS3" s="20">
        <f>IFERROR(IF(CEILING('PE Calc'!$C$17,0.05)=FS$1,1,-1),-1)</f>
        <v>-1</v>
      </c>
      <c r="FT3" s="20">
        <f>IFERROR(IF(CEILING('PE Calc'!$C$17,0.05)=FT$1,1,-1),-1)</f>
        <v>-1</v>
      </c>
      <c r="FU3" s="20">
        <f>IFERROR(IF(CEILING('PE Calc'!$C$17,0.05)=FU$1,1,-1),-1)</f>
        <v>-1</v>
      </c>
      <c r="FV3" s="20">
        <f>IFERROR(IF(CEILING('PE Calc'!$C$17,0.05)=FV$1,1,-1),-1)</f>
        <v>-1</v>
      </c>
      <c r="FW3" s="20">
        <f>IFERROR(IF(CEILING('PE Calc'!$C$17,0.05)=FW$1,1,-1),-1)</f>
        <v>-1</v>
      </c>
      <c r="FX3" s="20">
        <f>IFERROR(IF(CEILING('PE Calc'!$C$17,0.05)=FX$1,1,-1),-1)</f>
        <v>-1</v>
      </c>
      <c r="FY3" s="20">
        <f>IFERROR(IF(CEILING('PE Calc'!$C$17,0.05)=FY$1,1,-1),-1)</f>
        <v>-1</v>
      </c>
      <c r="FZ3" s="20">
        <f>IFERROR(IF(CEILING('PE Calc'!$C$17,0.05)=FZ$1,1,-1),-1)</f>
        <v>-1</v>
      </c>
      <c r="GA3" s="20">
        <f>IFERROR(IF(CEILING('PE Calc'!$C$17,0.05)=GA$1,1,-1),-1)</f>
        <v>-1</v>
      </c>
      <c r="GB3" s="20">
        <f>IFERROR(IF(CEILING('PE Calc'!$C$17,0.05)=GB$1,1,-1),-1)</f>
        <v>-1</v>
      </c>
      <c r="GC3" s="20">
        <f>IFERROR(IF(CEILING('PE Calc'!$C$17,0.05)=GC$1,1,-1),-1)</f>
        <v>-1</v>
      </c>
      <c r="GD3" s="20">
        <f>IFERROR(IF(CEILING('PE Calc'!$C$17,0.05)=GD$1,1,-1),-1)</f>
        <v>-1</v>
      </c>
      <c r="GE3" s="20">
        <f>IFERROR(IF(CEILING('PE Calc'!$C$17,0.05)=GE$1,1,-1),-1)</f>
        <v>-1</v>
      </c>
      <c r="GF3" s="20">
        <f>IFERROR(IF(CEILING('PE Calc'!$C$17,0.05)=GF$1,1,-1),-1)</f>
        <v>-1</v>
      </c>
      <c r="GG3" s="20">
        <f>IFERROR(IF(CEILING('PE Calc'!$C$17,0.05)=GG$1,1,-1),-1)</f>
        <v>-1</v>
      </c>
      <c r="GH3" s="20">
        <f>IFERROR(IF(CEILING('PE Calc'!$C$17,0.05)=GH$1,1,-1),-1)</f>
        <v>-1</v>
      </c>
      <c r="GI3" s="20">
        <f>IFERROR(IF(CEILING('PE Calc'!$C$17,0.05)=GI$1,1,-1),-1)</f>
        <v>-1</v>
      </c>
      <c r="GJ3" s="20">
        <f>IFERROR(IF(CEILING('PE Calc'!$C$17,0.05)=GJ$1,1,-1),-1)</f>
        <v>-1</v>
      </c>
      <c r="GK3" s="20">
        <f>IFERROR(IF(CEILING('PE Calc'!$C$17,0.05)=GK$1,1,-1),-1)</f>
        <v>-1</v>
      </c>
      <c r="GL3" s="20">
        <f>IFERROR(IF(CEILING('PE Calc'!$C$17,0.05)=GL$1,1,-1),-1)</f>
        <v>-1</v>
      </c>
      <c r="GM3" s="20">
        <f>IFERROR(IF(CEILING('PE Calc'!$C$17,0.05)=GM$1,1,-1),-1)</f>
        <v>-1</v>
      </c>
      <c r="GN3" s="20">
        <f>IFERROR(IF(CEILING('PE Calc'!$C$17,0.05)=GN$1,1,-1),-1)</f>
        <v>-1</v>
      </c>
      <c r="GO3" s="20">
        <f>IFERROR(IF(CEILING('PE Calc'!$C$17,0.05)=GO$1,1,-1),-1)</f>
        <v>-1</v>
      </c>
      <c r="GP3" s="20">
        <f>IFERROR(IF(CEILING('PE Calc'!$C$17,0.05)=GP$1,1,-1),-1)</f>
        <v>-1</v>
      </c>
      <c r="GQ3" s="20">
        <f>IFERROR(IF(CEILING('PE Calc'!$C$17,0.05)=GQ$1,1,-1),-1)</f>
        <v>-1</v>
      </c>
      <c r="GR3" s="20">
        <f>IFERROR(IF(CEILING('PE Calc'!$C$17,0.05)=GR$1,1,-1),-1)</f>
        <v>-1</v>
      </c>
      <c r="GS3" s="20">
        <f>IFERROR(IF(CEILING('PE Calc'!$C$17,0.05)=GS$1,1,-1),-1)</f>
        <v>-1</v>
      </c>
      <c r="GT3" s="20">
        <f>IFERROR(IF(CEILING('PE Calc'!$C$17,0.05)=GT$1,1,-1),-1)</f>
        <v>-1</v>
      </c>
    </row>
    <row r="4" spans="1:202" x14ac:dyDescent="0.25">
      <c r="A4" s="38" t="s">
        <v>41</v>
      </c>
      <c r="B4" s="23">
        <f>IF(-CEILING('PE Calc'!$C$13,0.05)=B$1,1,-1)</f>
        <v>-1</v>
      </c>
      <c r="C4" s="23">
        <f>IF(-CEILING('PE Calc'!$C$13,0.05)=C$1,1,-1)</f>
        <v>-1</v>
      </c>
      <c r="D4" s="23">
        <f>IF(-CEILING('PE Calc'!$C$13,0.05)=D$1,1,-1)</f>
        <v>-1</v>
      </c>
      <c r="E4" s="23">
        <f>IF(-CEILING('PE Calc'!$C$13,0.05)=E$1,1,-1)</f>
        <v>-1</v>
      </c>
      <c r="F4" s="23">
        <f>IF(-CEILING('PE Calc'!$C$13,0.05)=F$1,1,-1)</f>
        <v>-1</v>
      </c>
      <c r="G4" s="23">
        <f>IF(-CEILING('PE Calc'!$C$13,0.05)=G$1,1,-1)</f>
        <v>-1</v>
      </c>
      <c r="H4" s="23">
        <f>IF(-CEILING('PE Calc'!$C$13,0.05)=H$1,1,-1)</f>
        <v>-1</v>
      </c>
      <c r="I4" s="23">
        <f>IF(-CEILING('PE Calc'!$C$13,0.05)=I$1,1,-1)</f>
        <v>-1</v>
      </c>
      <c r="J4" s="23">
        <f>IF(-CEILING('PE Calc'!$C$13,0.05)=J$1,1,-1)</f>
        <v>-1</v>
      </c>
      <c r="K4" s="23">
        <f>IF(-CEILING('PE Calc'!$C$13,0.05)=K$1,1,-1)</f>
        <v>-1</v>
      </c>
      <c r="L4" s="23">
        <f>IF(-CEILING('PE Calc'!$C$13,0.05)=L$1,1,-1)</f>
        <v>-1</v>
      </c>
      <c r="M4" s="23">
        <f>IF(-CEILING('PE Calc'!$C$13,0.05)=M$1,1,-1)</f>
        <v>-1</v>
      </c>
      <c r="N4" s="23">
        <f>IF(-CEILING('PE Calc'!$C$13,0.05)=N$1,1,-1)</f>
        <v>-1</v>
      </c>
      <c r="O4" s="23">
        <f>IF(-CEILING('PE Calc'!$C$13,0.05)=O$1,1,-1)</f>
        <v>-1</v>
      </c>
      <c r="P4" s="23">
        <f>IF(-CEILING('PE Calc'!$C$13,0.05)=P$1,1,-1)</f>
        <v>-1</v>
      </c>
      <c r="Q4" s="23">
        <f>IF(-CEILING('PE Calc'!$C$13,0.05)=Q$1,1,-1)</f>
        <v>-1</v>
      </c>
      <c r="R4" s="23">
        <f>IF(-CEILING('PE Calc'!$C$13,0.05)=R$1,1,-1)</f>
        <v>-1</v>
      </c>
      <c r="S4" s="23">
        <f>IF(-CEILING('PE Calc'!$C$13,0.05)=S$1,1,-1)</f>
        <v>-1</v>
      </c>
      <c r="T4" s="23">
        <f>IF(-CEILING('PE Calc'!$C$13,0.05)=T$1,1,-1)</f>
        <v>-1</v>
      </c>
      <c r="U4" s="23">
        <f>IF(-CEILING('PE Calc'!$C$13,0.05)=U$1,1,-1)</f>
        <v>-1</v>
      </c>
      <c r="V4" s="23">
        <f>IF(-CEILING('PE Calc'!$C$13,0.05)=V$1,1,-1)</f>
        <v>-1</v>
      </c>
      <c r="W4" s="23">
        <f>IF(-CEILING('PE Calc'!$C$13,0.05)=W$1,1,-1)</f>
        <v>-1</v>
      </c>
      <c r="X4" s="23">
        <f>IF(-CEILING('PE Calc'!$C$13,0.05)=X$1,1,-1)</f>
        <v>-1</v>
      </c>
      <c r="Y4" s="23">
        <f>IF(-CEILING('PE Calc'!$C$13,0.05)=Y$1,1,-1)</f>
        <v>-1</v>
      </c>
      <c r="Z4" s="23">
        <f>IF(-CEILING('PE Calc'!$C$13,0.05)=Z$1,1,-1)</f>
        <v>-1</v>
      </c>
      <c r="AA4" s="23">
        <f>IF(-CEILING('PE Calc'!$C$13,0.05)=AA$1,1,-1)</f>
        <v>-1</v>
      </c>
      <c r="AB4" s="23">
        <f>IF(-CEILING('PE Calc'!$C$13,0.05)=AB$1,1,-1)</f>
        <v>-1</v>
      </c>
      <c r="AC4" s="23">
        <f>IF(-CEILING('PE Calc'!$C$13,0.05)=AC$1,1,-1)</f>
        <v>-1</v>
      </c>
      <c r="AD4" s="23">
        <f>IF(-CEILING('PE Calc'!$C$13,0.05)=AD$1,1,-1)</f>
        <v>-1</v>
      </c>
      <c r="AE4" s="23">
        <f>IF(-CEILING('PE Calc'!$C$13,0.05)=AE$1,1,-1)</f>
        <v>-1</v>
      </c>
      <c r="AF4" s="23">
        <f>IF(-CEILING('PE Calc'!$C$13,0.05)=AF$1,1,-1)</f>
        <v>-1</v>
      </c>
      <c r="AG4" s="23">
        <f>IF(-CEILING('PE Calc'!$C$13,0.05)=AG$1,1,-1)</f>
        <v>-1</v>
      </c>
      <c r="AH4" s="23">
        <f>IF(-CEILING('PE Calc'!$C$13,0.05)=AH$1,1,-1)</f>
        <v>-1</v>
      </c>
      <c r="AI4" s="23">
        <f>IF(-CEILING('PE Calc'!$C$13,0.05)=AI$1,1,-1)</f>
        <v>-1</v>
      </c>
      <c r="AJ4" s="23">
        <f>IF(-CEILING('PE Calc'!$C$13,0.05)=AJ$1,1,-1)</f>
        <v>-1</v>
      </c>
      <c r="AK4" s="23">
        <f>IF(-CEILING('PE Calc'!$C$13,0.05)=AK$1,1,-1)</f>
        <v>-1</v>
      </c>
      <c r="AL4" s="23">
        <f>IF(-CEILING('PE Calc'!$C$13,0.05)=AL$1,1,-1)</f>
        <v>-1</v>
      </c>
      <c r="AM4" s="23">
        <f>IF(-CEILING('PE Calc'!$C$13,0.05)=AM$1,1,-1)</f>
        <v>-1</v>
      </c>
      <c r="AN4" s="23">
        <f>IF(-CEILING('PE Calc'!$C$13,0.05)=AN$1,1,-1)</f>
        <v>-1</v>
      </c>
      <c r="AO4" s="23">
        <f>IF(-CEILING('PE Calc'!$C$13,0.05)=AO$1,1,-1)</f>
        <v>-1</v>
      </c>
      <c r="AP4" s="23">
        <f>IF(-CEILING('PE Calc'!$C$13,0.05)=AP$1,1,-1)</f>
        <v>-1</v>
      </c>
      <c r="AQ4" s="23">
        <f>IF(-CEILING('PE Calc'!$C$13,0.05)=AQ$1,1,-1)</f>
        <v>-1</v>
      </c>
      <c r="AR4" s="23">
        <f>IF(-CEILING('PE Calc'!$C$13,0.05)=AR$1,1,-1)</f>
        <v>-1</v>
      </c>
      <c r="AS4" s="23">
        <f>IF(-CEILING('PE Calc'!$C$13,0.05)=AS$1,1,-1)</f>
        <v>-1</v>
      </c>
      <c r="AT4" s="23">
        <f>IF(-CEILING('PE Calc'!$C$13,0.05)=AT$1,1,-1)</f>
        <v>-1</v>
      </c>
      <c r="AU4" s="23">
        <f>IF(-CEILING('PE Calc'!$C$13,0.05)=AU$1,1,-1)</f>
        <v>-1</v>
      </c>
      <c r="AV4" s="23">
        <f>IF(-CEILING('PE Calc'!$C$13,0.05)=AV$1,1,-1)</f>
        <v>-1</v>
      </c>
      <c r="AW4" s="23">
        <f>IF(-CEILING('PE Calc'!$C$13,0.05)=AW$1,1,-1)</f>
        <v>-1</v>
      </c>
      <c r="AX4" s="23">
        <f>IF(-CEILING('PE Calc'!$C$13,0.05)=AX$1,1,-1)</f>
        <v>-1</v>
      </c>
      <c r="AY4" s="23">
        <f>IF(-CEILING('PE Calc'!$C$13,0.05)=AY$1,1,-1)</f>
        <v>-1</v>
      </c>
      <c r="AZ4" s="23">
        <f>IF(-CEILING('PE Calc'!$C$13,0.05)=AZ$1,1,-1)</f>
        <v>-1</v>
      </c>
      <c r="BA4" s="23">
        <f>IF(-CEILING('PE Calc'!$C$13,0.05)=BA$1,1,-1)</f>
        <v>-1</v>
      </c>
      <c r="BB4" s="23">
        <f>IF(-CEILING('PE Calc'!$C$13,0.05)=BB$1,1,-1)</f>
        <v>-1</v>
      </c>
      <c r="BC4" s="23">
        <f>IF(-CEILING('PE Calc'!$C$13,0.05)=BC$1,1,-1)</f>
        <v>-1</v>
      </c>
      <c r="BD4" s="23">
        <f>IF(-CEILING('PE Calc'!$C$13,0.05)=BD$1,1,-1)</f>
        <v>-1</v>
      </c>
      <c r="BE4" s="23">
        <f>IF(-CEILING('PE Calc'!$C$13,0.05)=BE$1,1,-1)</f>
        <v>-1</v>
      </c>
      <c r="BF4" s="23">
        <f>IF(-CEILING('PE Calc'!$C$13,0.05)=BF$1,1,-1)</f>
        <v>-1</v>
      </c>
      <c r="BG4" s="23">
        <f>IF(-CEILING('PE Calc'!$C$13,0.05)=BG$1,1,-1)</f>
        <v>-1</v>
      </c>
      <c r="BH4" s="23">
        <f>IF(-CEILING('PE Calc'!$C$13,0.05)=BH$1,1,-1)</f>
        <v>-1</v>
      </c>
      <c r="BI4" s="23">
        <f>IF(-CEILING('PE Calc'!$C$13,0.05)=BI$1,1,-1)</f>
        <v>-1</v>
      </c>
      <c r="BJ4" s="23">
        <f>IF(-CEILING('PE Calc'!$C$13,0.05)=BJ$1,1,-1)</f>
        <v>-1</v>
      </c>
      <c r="BK4" s="23">
        <f>IF(-CEILING('PE Calc'!$C$13,0.05)=BK$1,1,-1)</f>
        <v>-1</v>
      </c>
      <c r="BL4" s="23">
        <f>IF(-CEILING('PE Calc'!$C$13,0.05)=BL$1,1,-1)</f>
        <v>-1</v>
      </c>
      <c r="BM4" s="23">
        <f>IF(-CEILING('PE Calc'!$C$13,0.05)=BM$1,1,-1)</f>
        <v>-1</v>
      </c>
      <c r="BN4" s="23">
        <f>IF(-CEILING('PE Calc'!$C$13,0.05)=BN$1,1,-1)</f>
        <v>-1</v>
      </c>
      <c r="BO4" s="23">
        <f>IF(-CEILING('PE Calc'!$C$13,0.05)=BO$1,1,-1)</f>
        <v>-1</v>
      </c>
      <c r="BP4" s="23">
        <f>IF(-CEILING('PE Calc'!$C$13,0.05)=BP$1,1,-1)</f>
        <v>-1</v>
      </c>
      <c r="BQ4" s="23">
        <f>IF(-CEILING('PE Calc'!$C$13,0.05)=BQ$1,1,-1)</f>
        <v>-1</v>
      </c>
      <c r="BR4" s="23">
        <f>IF(-CEILING('PE Calc'!$C$13,0.05)=BR$1,1,-1)</f>
        <v>-1</v>
      </c>
      <c r="BS4" s="23">
        <f>IF(-CEILING('PE Calc'!$C$13,0.05)=BS$1,1,-1)</f>
        <v>-1</v>
      </c>
      <c r="BT4" s="23">
        <f>IF(-CEILING('PE Calc'!$C$13,0.05)=BT$1,1,-1)</f>
        <v>-1</v>
      </c>
      <c r="BU4" s="23">
        <f>IF(-CEILING('PE Calc'!$C$13,0.05)=BU$1,1,-1)</f>
        <v>-1</v>
      </c>
      <c r="BV4" s="23">
        <f>IF(-CEILING('PE Calc'!$C$13,0.05)=BV$1,1,-1)</f>
        <v>-1</v>
      </c>
      <c r="BW4" s="23">
        <f>IF(-CEILING('PE Calc'!$C$13,0.05)=BW$1,1,-1)</f>
        <v>-1</v>
      </c>
      <c r="BX4" s="23">
        <f>IF(-CEILING('PE Calc'!$C$13,0.05)=BX$1,1,-1)</f>
        <v>-1</v>
      </c>
      <c r="BY4" s="23">
        <f>IF(-CEILING('PE Calc'!$C$13,0.05)=BY$1,1,-1)</f>
        <v>-1</v>
      </c>
      <c r="BZ4" s="23">
        <f>IF(-CEILING('PE Calc'!$C$13,0.05)=BZ$1,1,-1)</f>
        <v>-1</v>
      </c>
      <c r="CA4" s="23">
        <f>IF(-CEILING('PE Calc'!$C$13,0.05)=CA$1,1,-1)</f>
        <v>-1</v>
      </c>
      <c r="CB4" s="23">
        <f>IF(-CEILING('PE Calc'!$C$13,0.05)=CB$1,1,-1)</f>
        <v>-1</v>
      </c>
      <c r="CC4" s="23">
        <f>IF(-CEILING('PE Calc'!$C$13,0.05)=CC$1,1,-1)</f>
        <v>-1</v>
      </c>
      <c r="CD4" s="23">
        <f>IF(-CEILING('PE Calc'!$C$13,0.05)=CD$1,1,-1)</f>
        <v>-1</v>
      </c>
      <c r="CE4" s="23">
        <f>IF(-CEILING('PE Calc'!$C$13,0.05)=CE$1,1,-1)</f>
        <v>-1</v>
      </c>
      <c r="CF4" s="23">
        <f>IF(-CEILING('PE Calc'!$C$13,0.05)=CF$1,1,-1)</f>
        <v>-1</v>
      </c>
      <c r="CG4" s="23">
        <f>IF(-CEILING('PE Calc'!$C$13,0.05)=CG$1,1,-1)</f>
        <v>-1</v>
      </c>
      <c r="CH4" s="23">
        <f>IF(-CEILING('PE Calc'!$C$13,0.05)=CH$1,1,-1)</f>
        <v>-1</v>
      </c>
      <c r="CI4" s="23">
        <f>IF(-CEILING('PE Calc'!$C$13,0.05)=CI$1,1,-1)</f>
        <v>-1</v>
      </c>
      <c r="CJ4" s="23">
        <f>IF(-CEILING('PE Calc'!$C$13,0.05)=CJ$1,1,-1)</f>
        <v>-1</v>
      </c>
      <c r="CK4" s="23">
        <f>IF(-CEILING('PE Calc'!$C$13,0.05)=CK$1,1,-1)</f>
        <v>-1</v>
      </c>
      <c r="CL4" s="23">
        <f>IF(-CEILING('PE Calc'!$C$13,0.05)=CL$1,1,-1)</f>
        <v>1</v>
      </c>
      <c r="CM4" s="23">
        <f>IF(-CEILING('PE Calc'!$C$13,0.05)=CM$1,1,-1)</f>
        <v>-1</v>
      </c>
      <c r="CN4" s="23">
        <f>IF(-CEILING('PE Calc'!$C$13,0.05)=CN$1,1,-1)</f>
        <v>-1</v>
      </c>
      <c r="CO4" s="23">
        <f>IF(-CEILING('PE Calc'!$C$13,0.05)=CO$1,1,-1)</f>
        <v>-1</v>
      </c>
      <c r="CP4" s="23">
        <f>IF(-CEILING('PE Calc'!$C$13,0.05)=CP$1,1,-1)</f>
        <v>-1</v>
      </c>
      <c r="CQ4" s="23">
        <f>IF(-CEILING('PE Calc'!$C$13,0.05)=CQ$1,1,-1)</f>
        <v>-1</v>
      </c>
      <c r="CR4" s="23">
        <f>IF(-CEILING('PE Calc'!$C$13,0.05)=CR$1,1,-1)</f>
        <v>-1</v>
      </c>
      <c r="CS4" s="23">
        <f>IF(-CEILING('PE Calc'!$C$13,0.05)=CS$1,1,-1)</f>
        <v>-1</v>
      </c>
      <c r="CT4" s="23">
        <f>IF(-CEILING('PE Calc'!$C$13,0.05)=CT$1,1,-1)</f>
        <v>-1</v>
      </c>
      <c r="CU4" s="23">
        <f>IF(-CEILING('PE Calc'!$C$13,0.05)=CU$1,1,-1)</f>
        <v>-1</v>
      </c>
      <c r="CV4" s="23">
        <f>IF(-CEILING('PE Calc'!$C$13,0.05)=CV$1,1,-1)</f>
        <v>-1</v>
      </c>
      <c r="CW4" s="23">
        <f>IF(-CEILING('PE Calc'!$C$13,0.05)=CW$1,1,-1)</f>
        <v>-1</v>
      </c>
      <c r="CX4" s="23">
        <f>IF(CEILING('PE Calc'!$C$13,0.05)=CX$1,1,-1)</f>
        <v>-1</v>
      </c>
      <c r="CY4" s="23">
        <f>IF(CEILING('PE Calc'!$C$13,0.05)=CY$1,1,-1)</f>
        <v>-1</v>
      </c>
      <c r="CZ4" s="23">
        <f>IF(CEILING('PE Calc'!$C$13,0.05)=CZ$1,1,-1)</f>
        <v>-1</v>
      </c>
      <c r="DA4" s="23">
        <f>IF(CEILING('PE Calc'!$C$13,0.05)=DA$1,1,-1)</f>
        <v>-1</v>
      </c>
      <c r="DB4" s="23">
        <f>IF(CEILING('PE Calc'!$C$13,0.05)=DB$1,1,-1)</f>
        <v>-1</v>
      </c>
      <c r="DC4" s="23">
        <f>IF(CEILING('PE Calc'!$C$13,0.05)=DC$1,1,-1)</f>
        <v>-1</v>
      </c>
      <c r="DD4" s="23">
        <f>IF(CEILING('PE Calc'!$C$13,0.05)=DD$1,1,-1)</f>
        <v>-1</v>
      </c>
      <c r="DE4" s="23">
        <f>IF(CEILING('PE Calc'!$C$13,0.05)=DE$1,1,-1)</f>
        <v>-1</v>
      </c>
      <c r="DF4" s="23">
        <f>IF(CEILING('PE Calc'!$C$13,0.05)=DF$1,1,-1)</f>
        <v>-1</v>
      </c>
      <c r="DG4" s="23">
        <f>IF(CEILING('PE Calc'!$C$13,0.05)=DG$1,1,-1)</f>
        <v>-1</v>
      </c>
      <c r="DH4" s="23">
        <f>IF(CEILING('PE Calc'!$C$13,0.05)=DH$1,1,-1)</f>
        <v>-1</v>
      </c>
      <c r="DI4" s="23">
        <f>IF(CEILING('PE Calc'!$C$13,0.05)=DI$1,1,-1)</f>
        <v>-1</v>
      </c>
      <c r="DJ4" s="23">
        <f>IF(CEILING('PE Calc'!$C$13,0.05)=DJ$1,1,-1)</f>
        <v>1</v>
      </c>
      <c r="DK4" s="23">
        <f>IF(CEILING('PE Calc'!$C$13,0.05)=DK$1,1,-1)</f>
        <v>-1</v>
      </c>
      <c r="DL4" s="23">
        <f>IF(CEILING('PE Calc'!$C$13,0.05)=DL$1,1,-1)</f>
        <v>-1</v>
      </c>
      <c r="DM4" s="23">
        <f>IF(CEILING('PE Calc'!$C$13,0.05)=DM$1,1,-1)</f>
        <v>-1</v>
      </c>
      <c r="DN4" s="23">
        <f>IF(CEILING('PE Calc'!$C$13,0.05)=DN$1,1,-1)</f>
        <v>-1</v>
      </c>
      <c r="DO4" s="23">
        <f>IF(CEILING('PE Calc'!$C$13,0.05)=DO$1,1,-1)</f>
        <v>-1</v>
      </c>
      <c r="DP4" s="23">
        <f>IF(CEILING('PE Calc'!$C$13,0.05)=DP$1,1,-1)</f>
        <v>-1</v>
      </c>
      <c r="DQ4" s="23">
        <f>IF(CEILING('PE Calc'!$C$13,0.05)=DQ$1,1,-1)</f>
        <v>-1</v>
      </c>
      <c r="DR4" s="23">
        <f>IF(CEILING('PE Calc'!$C$13,0.05)=DR$1,1,-1)</f>
        <v>-1</v>
      </c>
      <c r="DS4" s="23">
        <f>IF(CEILING('PE Calc'!$C$13,0.05)=DS$1,1,-1)</f>
        <v>-1</v>
      </c>
      <c r="DT4" s="23">
        <f>IF(CEILING('PE Calc'!$C$13,0.05)=DT$1,1,-1)</f>
        <v>-1</v>
      </c>
      <c r="DU4" s="23">
        <f>IF(CEILING('PE Calc'!$C$13,0.05)=DU$1,1,-1)</f>
        <v>-1</v>
      </c>
      <c r="DV4" s="23">
        <f>IF(CEILING('PE Calc'!$C$13,0.05)=DV$1,1,-1)</f>
        <v>-1</v>
      </c>
      <c r="DW4" s="23">
        <f>IF(CEILING('PE Calc'!$C$13,0.05)=DW$1,1,-1)</f>
        <v>-1</v>
      </c>
      <c r="DX4" s="23">
        <f>IF(CEILING('PE Calc'!$C$13,0.05)=DX$1,1,-1)</f>
        <v>-1</v>
      </c>
      <c r="DY4" s="23">
        <f>IF(CEILING('PE Calc'!$C$13,0.05)=DY$1,1,-1)</f>
        <v>-1</v>
      </c>
      <c r="DZ4" s="23">
        <f>IF(CEILING('PE Calc'!$C$13,0.05)=DZ$1,1,-1)</f>
        <v>-1</v>
      </c>
      <c r="EA4" s="23">
        <f>IF(CEILING('PE Calc'!$C$13,0.05)=EA$1,1,-1)</f>
        <v>-1</v>
      </c>
      <c r="EB4" s="23">
        <f>IF(CEILING('PE Calc'!$C$13,0.05)=EB$1,1,-1)</f>
        <v>-1</v>
      </c>
      <c r="EC4" s="23">
        <f>IF(CEILING('PE Calc'!$C$13,0.05)=EC$1,1,-1)</f>
        <v>-1</v>
      </c>
      <c r="ED4" s="23">
        <f>IF(CEILING('PE Calc'!$C$13,0.05)=ED$1,1,-1)</f>
        <v>-1</v>
      </c>
      <c r="EE4" s="23">
        <f>IF(CEILING('PE Calc'!$C$13,0.05)=EE$1,1,-1)</f>
        <v>-1</v>
      </c>
      <c r="EF4" s="23">
        <f>IF(CEILING('PE Calc'!$C$13,0.05)=EF$1,1,-1)</f>
        <v>-1</v>
      </c>
      <c r="EG4" s="23">
        <f>IF(CEILING('PE Calc'!$C$13,0.05)=EG$1,1,-1)</f>
        <v>-1</v>
      </c>
      <c r="EH4" s="23">
        <f>IF(CEILING('PE Calc'!$C$13,0.05)=EH$1,1,-1)</f>
        <v>-1</v>
      </c>
      <c r="EI4" s="23">
        <f>IF(CEILING('PE Calc'!$C$13,0.05)=EI$1,1,-1)</f>
        <v>-1</v>
      </c>
      <c r="EJ4" s="23">
        <f>IF(CEILING('PE Calc'!$C$13,0.05)=EJ$1,1,-1)</f>
        <v>-1</v>
      </c>
      <c r="EK4" s="23">
        <f>IF(CEILING('PE Calc'!$C$13,0.05)=EK$1,1,-1)</f>
        <v>-1</v>
      </c>
      <c r="EL4" s="23">
        <f>IF(CEILING('PE Calc'!$C$13,0.05)=EL$1,1,-1)</f>
        <v>-1</v>
      </c>
      <c r="EM4" s="23">
        <f>IF(CEILING('PE Calc'!$C$13,0.05)=EM$1,1,-1)</f>
        <v>-1</v>
      </c>
      <c r="EN4" s="23">
        <f>IF(CEILING('PE Calc'!$C$13,0.05)=EN$1,1,-1)</f>
        <v>-1</v>
      </c>
      <c r="EO4" s="23">
        <f>IF(CEILING('PE Calc'!$C$13,0.05)=EO$1,1,-1)</f>
        <v>-1</v>
      </c>
      <c r="EP4" s="23">
        <f>IF(CEILING('PE Calc'!$C$13,0.05)=EP$1,1,-1)</f>
        <v>-1</v>
      </c>
      <c r="EQ4" s="23">
        <f>IF(CEILING('PE Calc'!$C$13,0.05)=EQ$1,1,-1)</f>
        <v>-1</v>
      </c>
      <c r="ER4" s="23">
        <f>IF(CEILING('PE Calc'!$C$13,0.05)=ER$1,1,-1)</f>
        <v>-1</v>
      </c>
      <c r="ES4" s="23">
        <f>IF(CEILING('PE Calc'!$C$13,0.05)=ES$1,1,-1)</f>
        <v>-1</v>
      </c>
      <c r="ET4" s="23">
        <f>IF(CEILING('PE Calc'!$C$13,0.05)=ET$1,1,-1)</f>
        <v>-1</v>
      </c>
      <c r="EU4" s="23">
        <f>IF(CEILING('PE Calc'!$C$13,0.05)=EU$1,1,-1)</f>
        <v>-1</v>
      </c>
      <c r="EV4" s="23">
        <f>IF(CEILING('PE Calc'!$C$13,0.05)=EV$1,1,-1)</f>
        <v>-1</v>
      </c>
      <c r="EW4" s="23">
        <f>IF(CEILING('PE Calc'!$C$13,0.05)=EW$1,1,-1)</f>
        <v>-1</v>
      </c>
      <c r="EX4" s="23">
        <f>IF(CEILING('PE Calc'!$C$13,0.05)=EX$1,1,-1)</f>
        <v>-1</v>
      </c>
      <c r="EY4" s="23">
        <f>IF(CEILING('PE Calc'!$C$13,0.05)=EY$1,1,-1)</f>
        <v>-1</v>
      </c>
      <c r="EZ4" s="23">
        <f>IF(CEILING('PE Calc'!$C$13,0.05)=EZ$1,1,-1)</f>
        <v>-1</v>
      </c>
      <c r="FA4" s="23">
        <f>IF(CEILING('PE Calc'!$C$13,0.05)=FA$1,1,-1)</f>
        <v>-1</v>
      </c>
      <c r="FB4" s="23">
        <f>IF(CEILING('PE Calc'!$C$13,0.05)=FB$1,1,-1)</f>
        <v>-1</v>
      </c>
      <c r="FC4" s="23">
        <f>IF(CEILING('PE Calc'!$C$13,0.05)=FC$1,1,-1)</f>
        <v>-1</v>
      </c>
      <c r="FD4" s="23">
        <f>IF(CEILING('PE Calc'!$C$13,0.05)=FD$1,1,-1)</f>
        <v>-1</v>
      </c>
      <c r="FE4" s="23">
        <f>IF(CEILING('PE Calc'!$C$13,0.05)=FE$1,1,-1)</f>
        <v>-1</v>
      </c>
      <c r="FF4" s="23">
        <f>IF(CEILING('PE Calc'!$C$13,0.05)=FF$1,1,-1)</f>
        <v>-1</v>
      </c>
      <c r="FG4" s="23">
        <f>IF(CEILING('PE Calc'!$C$13,0.05)=FG$1,1,-1)</f>
        <v>-1</v>
      </c>
      <c r="FH4" s="23">
        <f>IF(CEILING('PE Calc'!$C$13,0.05)=FH$1,1,-1)</f>
        <v>-1</v>
      </c>
      <c r="FI4" s="23">
        <f>IF(CEILING('PE Calc'!$C$13,0.05)=FI$1,1,-1)</f>
        <v>-1</v>
      </c>
      <c r="FJ4" s="23">
        <f>IF(CEILING('PE Calc'!$C$13,0.05)=FJ$1,1,-1)</f>
        <v>-1</v>
      </c>
      <c r="FK4" s="23">
        <f>IF(CEILING('PE Calc'!$C$13,0.05)=FK$1,1,-1)</f>
        <v>-1</v>
      </c>
      <c r="FL4" s="23">
        <f>IF(CEILING('PE Calc'!$C$13,0.05)=FL$1,1,-1)</f>
        <v>-1</v>
      </c>
      <c r="FM4" s="23">
        <f>IF(CEILING('PE Calc'!$C$13,0.05)=FM$1,1,-1)</f>
        <v>-1</v>
      </c>
      <c r="FN4" s="23">
        <f>IF(CEILING('PE Calc'!$C$13,0.05)=FN$1,1,-1)</f>
        <v>-1</v>
      </c>
      <c r="FO4" s="23">
        <f>IF(CEILING('PE Calc'!$C$13,0.05)=FO$1,1,-1)</f>
        <v>-1</v>
      </c>
      <c r="FP4" s="23">
        <f>IF(CEILING('PE Calc'!$C$13,0.05)=FP$1,1,-1)</f>
        <v>-1</v>
      </c>
      <c r="FQ4" s="23">
        <f>IF(CEILING('PE Calc'!$C$13,0.05)=FQ$1,1,-1)</f>
        <v>-1</v>
      </c>
      <c r="FR4" s="23">
        <f>IF(CEILING('PE Calc'!$C$13,0.05)=FR$1,1,-1)</f>
        <v>-1</v>
      </c>
      <c r="FS4" s="23">
        <f>IF(CEILING('PE Calc'!$C$13,0.05)=FS$1,1,-1)</f>
        <v>-1</v>
      </c>
      <c r="FT4" s="23">
        <f>IF(CEILING('PE Calc'!$C$13,0.05)=FT$1,1,-1)</f>
        <v>-1</v>
      </c>
      <c r="FU4" s="23">
        <f>IF(CEILING('PE Calc'!$C$13,0.05)=FU$1,1,-1)</f>
        <v>-1</v>
      </c>
      <c r="FV4" s="23">
        <f>IF(CEILING('PE Calc'!$C$13,0.05)=FV$1,1,-1)</f>
        <v>-1</v>
      </c>
      <c r="FW4" s="23">
        <f>IF(CEILING('PE Calc'!$C$13,0.05)=FW$1,1,-1)</f>
        <v>-1</v>
      </c>
      <c r="FX4" s="23">
        <f>IF(CEILING('PE Calc'!$C$13,0.05)=FX$1,1,-1)</f>
        <v>-1</v>
      </c>
      <c r="FY4" s="23">
        <f>IF(CEILING('PE Calc'!$C$13,0.05)=FY$1,1,-1)</f>
        <v>-1</v>
      </c>
      <c r="FZ4" s="23">
        <f>IF(CEILING('PE Calc'!$C$13,0.05)=FZ$1,1,-1)</f>
        <v>-1</v>
      </c>
      <c r="GA4" s="23">
        <f>IF(CEILING('PE Calc'!$C$13,0.05)=GA$1,1,-1)</f>
        <v>-1</v>
      </c>
      <c r="GB4" s="23">
        <f>IF(CEILING('PE Calc'!$C$13,0.05)=GB$1,1,-1)</f>
        <v>-1</v>
      </c>
      <c r="GC4" s="23">
        <f>IF(CEILING('PE Calc'!$C$13,0.05)=GC$1,1,-1)</f>
        <v>-1</v>
      </c>
      <c r="GD4" s="23">
        <f>IF(CEILING('PE Calc'!$C$13,0.05)=GD$1,1,-1)</f>
        <v>-1</v>
      </c>
      <c r="GE4" s="23">
        <f>IF(CEILING('PE Calc'!$C$13,0.05)=GE$1,1,-1)</f>
        <v>-1</v>
      </c>
      <c r="GF4" s="23">
        <f>IF(CEILING('PE Calc'!$C$13,0.05)=GF$1,1,-1)</f>
        <v>-1</v>
      </c>
      <c r="GG4" s="23">
        <f>IF(CEILING('PE Calc'!$C$13,0.05)=GG$1,1,-1)</f>
        <v>-1</v>
      </c>
      <c r="GH4" s="23">
        <f>IF(CEILING('PE Calc'!$C$13,0.05)=GH$1,1,-1)</f>
        <v>-1</v>
      </c>
      <c r="GI4" s="23">
        <f>IF(CEILING('PE Calc'!$C$13,0.05)=GI$1,1,-1)</f>
        <v>-1</v>
      </c>
      <c r="GJ4" s="23">
        <f>IF(CEILING('PE Calc'!$C$13,0.05)=GJ$1,1,-1)</f>
        <v>-1</v>
      </c>
      <c r="GK4" s="23">
        <f>IF(CEILING('PE Calc'!$C$13,0.05)=GK$1,1,-1)</f>
        <v>-1</v>
      </c>
      <c r="GL4" s="23">
        <f>IF(CEILING('PE Calc'!$C$13,0.05)=GL$1,1,-1)</f>
        <v>-1</v>
      </c>
      <c r="GM4" s="23">
        <f>IF(CEILING('PE Calc'!$C$13,0.05)=GM$1,1,-1)</f>
        <v>-1</v>
      </c>
      <c r="GN4" s="23">
        <f>IF(CEILING('PE Calc'!$C$13,0.05)=GN$1,1,-1)</f>
        <v>-1</v>
      </c>
      <c r="GO4" s="23">
        <f>IF(CEILING('PE Calc'!$C$13,0.05)=GO$1,1,-1)</f>
        <v>-1</v>
      </c>
      <c r="GP4" s="23">
        <f>IF(CEILING('PE Calc'!$C$13,0.05)=GP$1,1,-1)</f>
        <v>-1</v>
      </c>
      <c r="GQ4" s="23">
        <f>IF(CEILING('PE Calc'!$C$13,0.05)=GQ$1,1,-1)</f>
        <v>-1</v>
      </c>
      <c r="GR4" s="23">
        <f>IF(CEILING('PE Calc'!$C$13,0.05)=GR$1,1,-1)</f>
        <v>-1</v>
      </c>
      <c r="GS4" s="23">
        <f>IF(CEILING('PE Calc'!$C$13,0.05)=GS$1,1,-1)</f>
        <v>-1</v>
      </c>
      <c r="GT4" s="23">
        <f>IF(CEILING('PE Calc'!$C$13,0.05)=GT$1,1,-1)</f>
        <v>-1</v>
      </c>
    </row>
    <row r="5" spans="1:202" x14ac:dyDescent="0.25">
      <c r="A5" s="39" t="s">
        <v>40</v>
      </c>
      <c r="B5" s="24">
        <f>IFERROR(IF(-CEILING('PE Calc'!$C$11,0.05)=B$1,1,-1),-1)</f>
        <v>-1</v>
      </c>
      <c r="C5" s="24">
        <f>IFERROR(IF(-CEILING('PE Calc'!$C$11,0.05)=C$1,1,-1),-1)</f>
        <v>-1</v>
      </c>
      <c r="D5" s="24">
        <f>IFERROR(IF(-CEILING('PE Calc'!$C$11,0.05)=D$1,1,-1),-1)</f>
        <v>-1</v>
      </c>
      <c r="E5" s="24">
        <f>IFERROR(IF(-CEILING('PE Calc'!$C$11,0.05)=E$1,1,-1),-1)</f>
        <v>-1</v>
      </c>
      <c r="F5" s="24">
        <f>IFERROR(IF(-CEILING('PE Calc'!$C$11,0.05)=F$1,1,-1),-1)</f>
        <v>-1</v>
      </c>
      <c r="G5" s="24">
        <f>IFERROR(IF(-CEILING('PE Calc'!$C$11,0.05)=G$1,1,-1),-1)</f>
        <v>-1</v>
      </c>
      <c r="H5" s="24">
        <f>IFERROR(IF(-CEILING('PE Calc'!$C$11,0.05)=H$1,1,-1),-1)</f>
        <v>-1</v>
      </c>
      <c r="I5" s="24">
        <f>IFERROR(IF(-CEILING('PE Calc'!$C$11,0.05)=I$1,1,-1),-1)</f>
        <v>-1</v>
      </c>
      <c r="J5" s="24">
        <f>IFERROR(IF(-CEILING('PE Calc'!$C$11,0.05)=J$1,1,-1),-1)</f>
        <v>-1</v>
      </c>
      <c r="K5" s="24">
        <f>IFERROR(IF(-CEILING('PE Calc'!$C$11,0.05)=K$1,1,-1),-1)</f>
        <v>-1</v>
      </c>
      <c r="L5" s="24">
        <f>IFERROR(IF(-CEILING('PE Calc'!$C$11,0.05)=L$1,1,-1),-1)</f>
        <v>-1</v>
      </c>
      <c r="M5" s="24">
        <f>IFERROR(IF(-CEILING('PE Calc'!$C$11,0.05)=M$1,1,-1),-1)</f>
        <v>-1</v>
      </c>
      <c r="N5" s="24">
        <f>IFERROR(IF(-CEILING('PE Calc'!$C$11,0.05)=N$1,1,-1),-1)</f>
        <v>-1</v>
      </c>
      <c r="O5" s="24">
        <f>IFERROR(IF(-CEILING('PE Calc'!$C$11,0.05)=O$1,1,-1),-1)</f>
        <v>-1</v>
      </c>
      <c r="P5" s="24">
        <f>IFERROR(IF(-CEILING('PE Calc'!$C$11,0.05)=P$1,1,-1),-1)</f>
        <v>-1</v>
      </c>
      <c r="Q5" s="24">
        <f>IFERROR(IF(-CEILING('PE Calc'!$C$11,0.05)=Q$1,1,-1),-1)</f>
        <v>-1</v>
      </c>
      <c r="R5" s="24">
        <f>IFERROR(IF(-CEILING('PE Calc'!$C$11,0.05)=R$1,1,-1),-1)</f>
        <v>-1</v>
      </c>
      <c r="S5" s="24">
        <f>IFERROR(IF(-CEILING('PE Calc'!$C$11,0.05)=S$1,1,-1),-1)</f>
        <v>-1</v>
      </c>
      <c r="T5" s="24">
        <f>IFERROR(IF(-CEILING('PE Calc'!$C$11,0.05)=T$1,1,-1),-1)</f>
        <v>-1</v>
      </c>
      <c r="U5" s="24">
        <f>IFERROR(IF(-CEILING('PE Calc'!$C$11,0.05)=U$1,1,-1),-1)</f>
        <v>-1</v>
      </c>
      <c r="V5" s="24">
        <f>IFERROR(IF(-CEILING('PE Calc'!$C$11,0.05)=V$1,1,-1),-1)</f>
        <v>-1</v>
      </c>
      <c r="W5" s="24">
        <f>IFERROR(IF(-CEILING('PE Calc'!$C$11,0.05)=W$1,1,-1),-1)</f>
        <v>-1</v>
      </c>
      <c r="X5" s="24">
        <f>IFERROR(IF(-CEILING('PE Calc'!$C$11,0.05)=X$1,1,-1),-1)</f>
        <v>-1</v>
      </c>
      <c r="Y5" s="24">
        <f>IFERROR(IF(-CEILING('PE Calc'!$C$11,0.05)=Y$1,1,-1),-1)</f>
        <v>-1</v>
      </c>
      <c r="Z5" s="24">
        <f>IFERROR(IF(-CEILING('PE Calc'!$C$11,0.05)=Z$1,1,-1),-1)</f>
        <v>-1</v>
      </c>
      <c r="AA5" s="24">
        <f>IFERROR(IF(-CEILING('PE Calc'!$C$11,0.05)=AA$1,1,-1),-1)</f>
        <v>-1</v>
      </c>
      <c r="AB5" s="24">
        <f>IFERROR(IF(-CEILING('PE Calc'!$C$11,0.05)=AB$1,1,-1),-1)</f>
        <v>-1</v>
      </c>
      <c r="AC5" s="24">
        <f>IFERROR(IF(-CEILING('PE Calc'!$C$11,0.05)=AC$1,1,-1),-1)</f>
        <v>-1</v>
      </c>
      <c r="AD5" s="24">
        <f>IFERROR(IF(-CEILING('PE Calc'!$C$11,0.05)=AD$1,1,-1),-1)</f>
        <v>-1</v>
      </c>
      <c r="AE5" s="24">
        <f>IFERROR(IF(-CEILING('PE Calc'!$C$11,0.05)=AE$1,1,-1),-1)</f>
        <v>-1</v>
      </c>
      <c r="AF5" s="24">
        <f>IFERROR(IF(-CEILING('PE Calc'!$C$11,0.05)=AF$1,1,-1),-1)</f>
        <v>-1</v>
      </c>
      <c r="AG5" s="24">
        <f>IFERROR(IF(-CEILING('PE Calc'!$C$11,0.05)=AG$1,1,-1),-1)</f>
        <v>-1</v>
      </c>
      <c r="AH5" s="24">
        <f>IFERROR(IF(-CEILING('PE Calc'!$C$11,0.05)=AH$1,1,-1),-1)</f>
        <v>-1</v>
      </c>
      <c r="AI5" s="24">
        <f>IFERROR(IF(-CEILING('PE Calc'!$C$11,0.05)=AI$1,1,-1),-1)</f>
        <v>-1</v>
      </c>
      <c r="AJ5" s="24">
        <f>IFERROR(IF(-CEILING('PE Calc'!$C$11,0.05)=AJ$1,1,-1),-1)</f>
        <v>-1</v>
      </c>
      <c r="AK5" s="24">
        <f>IFERROR(IF(-CEILING('PE Calc'!$C$11,0.05)=AK$1,1,-1),-1)</f>
        <v>-1</v>
      </c>
      <c r="AL5" s="24">
        <f>IFERROR(IF(-CEILING('PE Calc'!$C$11,0.05)=AL$1,1,-1),-1)</f>
        <v>-1</v>
      </c>
      <c r="AM5" s="24">
        <f>IFERROR(IF(-CEILING('PE Calc'!$C$11,0.05)=AM$1,1,-1),-1)</f>
        <v>-1</v>
      </c>
      <c r="AN5" s="24">
        <f>IFERROR(IF(-CEILING('PE Calc'!$C$11,0.05)=AN$1,1,-1),-1)</f>
        <v>-1</v>
      </c>
      <c r="AO5" s="24">
        <f>IFERROR(IF(-CEILING('PE Calc'!$C$11,0.05)=AO$1,1,-1),-1)</f>
        <v>-1</v>
      </c>
      <c r="AP5" s="24">
        <f>IFERROR(IF(-CEILING('PE Calc'!$C$11,0.05)=AP$1,1,-1),-1)</f>
        <v>-1</v>
      </c>
      <c r="AQ5" s="24">
        <f>IFERROR(IF(-CEILING('PE Calc'!$C$11,0.05)=AQ$1,1,-1),-1)</f>
        <v>-1</v>
      </c>
      <c r="AR5" s="24">
        <f>IFERROR(IF(-CEILING('PE Calc'!$C$11,0.05)=AR$1,1,-1),-1)</f>
        <v>-1</v>
      </c>
      <c r="AS5" s="24">
        <f>IFERROR(IF(-CEILING('PE Calc'!$C$11,0.05)=AS$1,1,-1),-1)</f>
        <v>-1</v>
      </c>
      <c r="AT5" s="24">
        <f>IFERROR(IF(-CEILING('PE Calc'!$C$11,0.05)=AT$1,1,-1),-1)</f>
        <v>-1</v>
      </c>
      <c r="AU5" s="24">
        <f>IFERROR(IF(-CEILING('PE Calc'!$C$11,0.05)=AU$1,1,-1),-1)</f>
        <v>-1</v>
      </c>
      <c r="AV5" s="24">
        <f>IFERROR(IF(-CEILING('PE Calc'!$C$11,0.05)=AV$1,1,-1),-1)</f>
        <v>-1</v>
      </c>
      <c r="AW5" s="24">
        <f>IFERROR(IF(-CEILING('PE Calc'!$C$11,0.05)=AW$1,1,-1),-1)</f>
        <v>-1</v>
      </c>
      <c r="AX5" s="24">
        <f>IFERROR(IF(-CEILING('PE Calc'!$C$11,0.05)=AX$1,1,-1),-1)</f>
        <v>-1</v>
      </c>
      <c r="AY5" s="24">
        <f>IFERROR(IF(-CEILING('PE Calc'!$C$11,0.05)=AY$1,1,-1),-1)</f>
        <v>-1</v>
      </c>
      <c r="AZ5" s="24">
        <f>IFERROR(IF(-CEILING('PE Calc'!$C$11,0.05)=AZ$1,1,-1),-1)</f>
        <v>-1</v>
      </c>
      <c r="BA5" s="24">
        <f>IFERROR(IF(-CEILING('PE Calc'!$C$11,0.05)=BA$1,1,-1),-1)</f>
        <v>-1</v>
      </c>
      <c r="BB5" s="24">
        <f>IFERROR(IF(-CEILING('PE Calc'!$C$11,0.05)=BB$1,1,-1),-1)</f>
        <v>-1</v>
      </c>
      <c r="BC5" s="24">
        <f>IFERROR(IF(-CEILING('PE Calc'!$C$11,0.05)=BC$1,1,-1),-1)</f>
        <v>-1</v>
      </c>
      <c r="BD5" s="24">
        <f>IFERROR(IF(-CEILING('PE Calc'!$C$11,0.05)=BD$1,1,-1),-1)</f>
        <v>-1</v>
      </c>
      <c r="BE5" s="24">
        <f>IFERROR(IF(-CEILING('PE Calc'!$C$11,0.05)=BE$1,1,-1),-1)</f>
        <v>-1</v>
      </c>
      <c r="BF5" s="24">
        <f>IFERROR(IF(-CEILING('PE Calc'!$C$11,0.05)=BF$1,1,-1),-1)</f>
        <v>-1</v>
      </c>
      <c r="BG5" s="24">
        <f>IFERROR(IF(-CEILING('PE Calc'!$C$11,0.05)=BG$1,1,-1),-1)</f>
        <v>-1</v>
      </c>
      <c r="BH5" s="24">
        <f>IFERROR(IF(-CEILING('PE Calc'!$C$11,0.05)=BH$1,1,-1),-1)</f>
        <v>-1</v>
      </c>
      <c r="BI5" s="24">
        <f>IFERROR(IF(-CEILING('PE Calc'!$C$11,0.05)=BI$1,1,-1),-1)</f>
        <v>-1</v>
      </c>
      <c r="BJ5" s="24">
        <f>IFERROR(IF(-CEILING('PE Calc'!$C$11,0.05)=BJ$1,1,-1),-1)</f>
        <v>-1</v>
      </c>
      <c r="BK5" s="24">
        <f>IFERROR(IF(-CEILING('PE Calc'!$C$11,0.05)=BK$1,1,-1),-1)</f>
        <v>-1</v>
      </c>
      <c r="BL5" s="24">
        <f>IFERROR(IF(-CEILING('PE Calc'!$C$11,0.05)=BL$1,1,-1),-1)</f>
        <v>-1</v>
      </c>
      <c r="BM5" s="24">
        <f>IFERROR(IF(-CEILING('PE Calc'!$C$11,0.05)=BM$1,1,-1),-1)</f>
        <v>-1</v>
      </c>
      <c r="BN5" s="24">
        <f>IFERROR(IF(-CEILING('PE Calc'!$C$11,0.05)=BN$1,1,-1),-1)</f>
        <v>-1</v>
      </c>
      <c r="BO5" s="24">
        <f>IFERROR(IF(-CEILING('PE Calc'!$C$11,0.05)=BO$1,1,-1),-1)</f>
        <v>-1</v>
      </c>
      <c r="BP5" s="24">
        <f>IFERROR(IF(-CEILING('PE Calc'!$C$11,0.05)=BP$1,1,-1),-1)</f>
        <v>-1</v>
      </c>
      <c r="BQ5" s="24">
        <f>IFERROR(IF(-CEILING('PE Calc'!$C$11,0.05)=BQ$1,1,-1),-1)</f>
        <v>-1</v>
      </c>
      <c r="BR5" s="24">
        <f>IFERROR(IF(-CEILING('PE Calc'!$C$11,0.05)=BR$1,1,-1),-1)</f>
        <v>-1</v>
      </c>
      <c r="BS5" s="24">
        <f>IFERROR(IF(-CEILING('PE Calc'!$C$11,0.05)=BS$1,1,-1),-1)</f>
        <v>-1</v>
      </c>
      <c r="BT5" s="24">
        <f>IFERROR(IF(-CEILING('PE Calc'!$C$11,0.05)=BT$1,1,-1),-1)</f>
        <v>-1</v>
      </c>
      <c r="BU5" s="24">
        <f>IFERROR(IF(-CEILING('PE Calc'!$C$11,0.05)=BU$1,1,-1),-1)</f>
        <v>-1</v>
      </c>
      <c r="BV5" s="24">
        <f>IFERROR(IF(-CEILING('PE Calc'!$C$11,0.05)=BV$1,1,-1),-1)</f>
        <v>-1</v>
      </c>
      <c r="BW5" s="24">
        <f>IFERROR(IF(-CEILING('PE Calc'!$C$11,0.05)=BW$1,1,-1),-1)</f>
        <v>-1</v>
      </c>
      <c r="BX5" s="24">
        <f>IFERROR(IF(-CEILING('PE Calc'!$C$11,0.05)=BX$1,1,-1),-1)</f>
        <v>-1</v>
      </c>
      <c r="BY5" s="24">
        <f>IFERROR(IF(-CEILING('PE Calc'!$C$11,0.05)=BY$1,1,-1),-1)</f>
        <v>-1</v>
      </c>
      <c r="BZ5" s="24">
        <f>IFERROR(IF(-CEILING('PE Calc'!$C$11,0.05)=BZ$1,1,-1),-1)</f>
        <v>-1</v>
      </c>
      <c r="CA5" s="24">
        <f>IFERROR(IF(-CEILING('PE Calc'!$C$11,0.05)=CA$1,1,-1),-1)</f>
        <v>-1</v>
      </c>
      <c r="CB5" s="24">
        <f>IFERROR(IF(-CEILING('PE Calc'!$C$11,0.05)=CB$1,1,-1),-1)</f>
        <v>-1</v>
      </c>
      <c r="CC5" s="24">
        <f>IFERROR(IF(-CEILING('PE Calc'!$C$11,0.05)=CC$1,1,-1),-1)</f>
        <v>-1</v>
      </c>
      <c r="CD5" s="24">
        <f>IFERROR(IF(-CEILING('PE Calc'!$C$11,0.05)=CD$1,1,-1),-1)</f>
        <v>-1</v>
      </c>
      <c r="CE5" s="24">
        <f>IFERROR(IF(-CEILING('PE Calc'!$C$11,0.05)=CE$1,1,-1),-1)</f>
        <v>-1</v>
      </c>
      <c r="CF5" s="24">
        <f>IFERROR(IF(-CEILING('PE Calc'!$C$11,0.05)=CF$1,1,-1),-1)</f>
        <v>-1</v>
      </c>
      <c r="CG5" s="24">
        <f>IFERROR(IF(-CEILING('PE Calc'!$C$11,0.05)=CG$1,1,-1),-1)</f>
        <v>-1</v>
      </c>
      <c r="CH5" s="24">
        <f>IFERROR(IF(-CEILING('PE Calc'!$C$11,0.05)=CH$1,1,-1),-1)</f>
        <v>-1</v>
      </c>
      <c r="CI5" s="24">
        <f>IFERROR(IF(-CEILING('PE Calc'!$C$11,0.05)=CI$1,1,-1),-1)</f>
        <v>-1</v>
      </c>
      <c r="CJ5" s="24">
        <f>IFERROR(IF(-CEILING('PE Calc'!$C$11,0.05)=CJ$1,1,-1),-1)</f>
        <v>-1</v>
      </c>
      <c r="CK5" s="24">
        <f>IFERROR(IF(-CEILING('PE Calc'!$C$11,0.05)=CK$1,1,-1),-1)</f>
        <v>-1</v>
      </c>
      <c r="CL5" s="24">
        <f>IFERROR(IF(-CEILING('PE Calc'!$C$11,0.05)=CL$1,1,-1),-1)</f>
        <v>-1</v>
      </c>
      <c r="CM5" s="24">
        <f>IFERROR(IF(-CEILING('PE Calc'!$C$11,0.05)=CM$1,1,-1),-1)</f>
        <v>-1</v>
      </c>
      <c r="CN5" s="24">
        <f>IFERROR(IF(-CEILING('PE Calc'!$C$11,0.05)=CN$1,1,-1),-1)</f>
        <v>-1</v>
      </c>
      <c r="CO5" s="24">
        <f>IFERROR(IF(-CEILING('PE Calc'!$C$11,0.05)=CO$1,1,-1),-1)</f>
        <v>-1</v>
      </c>
      <c r="CP5" s="24">
        <f>IFERROR(IF(-CEILING('PE Calc'!$C$11,0.05)=CP$1,1,-1),-1)</f>
        <v>-1</v>
      </c>
      <c r="CQ5" s="24">
        <f>IFERROR(IF(-CEILING('PE Calc'!$C$11,0.05)=CQ$1,1,-1),-1)</f>
        <v>-1</v>
      </c>
      <c r="CR5" s="24">
        <f>IFERROR(IF(-CEILING('PE Calc'!$C$11,0.05)=CR$1,1,-1),-1)</f>
        <v>-1</v>
      </c>
      <c r="CS5" s="24">
        <f>IFERROR(IF(-CEILING('PE Calc'!$C$11,0.05)=CS$1,1,-1),-1)</f>
        <v>-1</v>
      </c>
      <c r="CT5" s="24">
        <f>IFERROR(IF(-CEILING('PE Calc'!$C$11,0.05)=CT$1,1,-1),-1)</f>
        <v>-1</v>
      </c>
      <c r="CU5" s="24">
        <f>IFERROR(IF(-CEILING('PE Calc'!$C$11,0.05)=CU$1,1,-1),-1)</f>
        <v>1</v>
      </c>
      <c r="CV5" s="24">
        <f>IFERROR(IF(-CEILING('PE Calc'!$C$11,0.05)=CV$1,1,-1),-1)</f>
        <v>-1</v>
      </c>
      <c r="CW5" s="24">
        <f>IFERROR(IF(-CEILING('PE Calc'!$C$11,0.05)=CW$1,1,-1),-1)</f>
        <v>-1</v>
      </c>
      <c r="CX5" s="24">
        <f>IFERROR(IF(CEILING('PE Calc'!$C$11,0.05)=CX$1,1,-1),-1)</f>
        <v>-1</v>
      </c>
      <c r="CY5" s="24">
        <f>IFERROR(IF(CEILING('PE Calc'!$C$11,0.05)=CY$1,1,-1),-1)</f>
        <v>-1</v>
      </c>
      <c r="CZ5" s="24">
        <f>IFERROR(IF(CEILING('PE Calc'!$C$11,0.05)=CZ$1,1,-1),-1)</f>
        <v>-1</v>
      </c>
      <c r="DA5" s="24">
        <f>IFERROR(IF(CEILING('PE Calc'!$C$11,0.05)=DA$1,1,-1),-1)</f>
        <v>1</v>
      </c>
      <c r="DB5" s="24">
        <f>IFERROR(IF(CEILING('PE Calc'!$C$11,0.05)=DB$1,1,-1),-1)</f>
        <v>-1</v>
      </c>
      <c r="DC5" s="24">
        <f>IFERROR(IF(CEILING('PE Calc'!$C$11,0.05)=DC$1,1,-1),-1)</f>
        <v>-1</v>
      </c>
      <c r="DD5" s="24">
        <f>IFERROR(IF(CEILING('PE Calc'!$C$11,0.05)=DD$1,1,-1),-1)</f>
        <v>-1</v>
      </c>
      <c r="DE5" s="24">
        <f>IFERROR(IF(CEILING('PE Calc'!$C$11,0.05)=DE$1,1,-1),-1)</f>
        <v>-1</v>
      </c>
      <c r="DF5" s="24">
        <f>IFERROR(IF(CEILING('PE Calc'!$C$11,0.05)=DF$1,1,-1),-1)</f>
        <v>-1</v>
      </c>
      <c r="DG5" s="24">
        <f>IFERROR(IF(CEILING('PE Calc'!$C$11,0.05)=DG$1,1,-1),-1)</f>
        <v>-1</v>
      </c>
      <c r="DH5" s="24">
        <f>IFERROR(IF(CEILING('PE Calc'!$C$11,0.05)=DH$1,1,-1),-1)</f>
        <v>-1</v>
      </c>
      <c r="DI5" s="24">
        <f>IFERROR(IF(CEILING('PE Calc'!$C$11,0.05)=DI$1,1,-1),-1)</f>
        <v>-1</v>
      </c>
      <c r="DJ5" s="24">
        <f>IFERROR(IF(CEILING('PE Calc'!$C$11,0.05)=DJ$1,1,-1),-1)</f>
        <v>-1</v>
      </c>
      <c r="DK5" s="24">
        <f>IFERROR(IF(CEILING('PE Calc'!$C$11,0.05)=DK$1,1,-1),-1)</f>
        <v>-1</v>
      </c>
      <c r="DL5" s="24">
        <f>IFERROR(IF(CEILING('PE Calc'!$C$11,0.05)=DL$1,1,-1),-1)</f>
        <v>-1</v>
      </c>
      <c r="DM5" s="24">
        <f>IFERROR(IF(CEILING('PE Calc'!$C$11,0.05)=DM$1,1,-1),-1)</f>
        <v>-1</v>
      </c>
      <c r="DN5" s="24">
        <f>IFERROR(IF(CEILING('PE Calc'!$C$11,0.05)=DN$1,1,-1),-1)</f>
        <v>-1</v>
      </c>
      <c r="DO5" s="24">
        <f>IFERROR(IF(CEILING('PE Calc'!$C$11,0.05)=DO$1,1,-1),-1)</f>
        <v>-1</v>
      </c>
      <c r="DP5" s="24">
        <f>IFERROR(IF(CEILING('PE Calc'!$C$11,0.05)=DP$1,1,-1),-1)</f>
        <v>-1</v>
      </c>
      <c r="DQ5" s="24">
        <f>IFERROR(IF(CEILING('PE Calc'!$C$11,0.05)=DQ$1,1,-1),-1)</f>
        <v>-1</v>
      </c>
      <c r="DR5" s="24">
        <f>IFERROR(IF(CEILING('PE Calc'!$C$11,0.05)=DR$1,1,-1),-1)</f>
        <v>-1</v>
      </c>
      <c r="DS5" s="24">
        <f>IFERROR(IF(CEILING('PE Calc'!$C$11,0.05)=DS$1,1,-1),-1)</f>
        <v>-1</v>
      </c>
      <c r="DT5" s="24">
        <f>IFERROR(IF(CEILING('PE Calc'!$C$11,0.05)=DT$1,1,-1),-1)</f>
        <v>-1</v>
      </c>
      <c r="DU5" s="24">
        <f>IFERROR(IF(CEILING('PE Calc'!$C$11,0.05)=DU$1,1,-1),-1)</f>
        <v>-1</v>
      </c>
      <c r="DV5" s="24">
        <f>IFERROR(IF(CEILING('PE Calc'!$C$11,0.05)=DV$1,1,-1),-1)</f>
        <v>-1</v>
      </c>
      <c r="DW5" s="24">
        <f>IFERROR(IF(CEILING('PE Calc'!$C$11,0.05)=DW$1,1,-1),-1)</f>
        <v>-1</v>
      </c>
      <c r="DX5" s="24">
        <f>IFERROR(IF(CEILING('PE Calc'!$C$11,0.05)=DX$1,1,-1),-1)</f>
        <v>-1</v>
      </c>
      <c r="DY5" s="24">
        <f>IFERROR(IF(CEILING('PE Calc'!$C$11,0.05)=DY$1,1,-1),-1)</f>
        <v>-1</v>
      </c>
      <c r="DZ5" s="24">
        <f>IFERROR(IF(CEILING('PE Calc'!$C$11,0.05)=DZ$1,1,-1),-1)</f>
        <v>-1</v>
      </c>
      <c r="EA5" s="24">
        <f>IFERROR(IF(CEILING('PE Calc'!$C$11,0.05)=EA$1,1,-1),-1)</f>
        <v>-1</v>
      </c>
      <c r="EB5" s="24">
        <f>IFERROR(IF(CEILING('PE Calc'!$C$11,0.05)=EB$1,1,-1),-1)</f>
        <v>-1</v>
      </c>
      <c r="EC5" s="24">
        <f>IFERROR(IF(CEILING('PE Calc'!$C$11,0.05)=EC$1,1,-1),-1)</f>
        <v>-1</v>
      </c>
      <c r="ED5" s="24">
        <f>IFERROR(IF(CEILING('PE Calc'!$C$11,0.05)=ED$1,1,-1),-1)</f>
        <v>-1</v>
      </c>
      <c r="EE5" s="24">
        <f>IFERROR(IF(CEILING('PE Calc'!$C$11,0.05)=EE$1,1,-1),-1)</f>
        <v>-1</v>
      </c>
      <c r="EF5" s="24">
        <f>IFERROR(IF(CEILING('PE Calc'!$C$11,0.05)=EF$1,1,-1),-1)</f>
        <v>-1</v>
      </c>
      <c r="EG5" s="24">
        <f>IFERROR(IF(CEILING('PE Calc'!$C$11,0.05)=EG$1,1,-1),-1)</f>
        <v>-1</v>
      </c>
      <c r="EH5" s="24">
        <f>IFERROR(IF(CEILING('PE Calc'!$C$11,0.05)=EH$1,1,-1),-1)</f>
        <v>-1</v>
      </c>
      <c r="EI5" s="24">
        <f>IFERROR(IF(CEILING('PE Calc'!$C$11,0.05)=EI$1,1,-1),-1)</f>
        <v>-1</v>
      </c>
      <c r="EJ5" s="24">
        <f>IFERROR(IF(CEILING('PE Calc'!$C$11,0.05)=EJ$1,1,-1),-1)</f>
        <v>-1</v>
      </c>
      <c r="EK5" s="24">
        <f>IFERROR(IF(CEILING('PE Calc'!$C$11,0.05)=EK$1,1,-1),-1)</f>
        <v>-1</v>
      </c>
      <c r="EL5" s="24">
        <f>IFERROR(IF(CEILING('PE Calc'!$C$11,0.05)=EL$1,1,-1),-1)</f>
        <v>-1</v>
      </c>
      <c r="EM5" s="24">
        <f>IFERROR(IF(CEILING('PE Calc'!$C$11,0.05)=EM$1,1,-1),-1)</f>
        <v>-1</v>
      </c>
      <c r="EN5" s="24">
        <f>IFERROR(IF(CEILING('PE Calc'!$C$11,0.05)=EN$1,1,-1),-1)</f>
        <v>-1</v>
      </c>
      <c r="EO5" s="24">
        <f>IFERROR(IF(CEILING('PE Calc'!$C$11,0.05)=EO$1,1,-1),-1)</f>
        <v>-1</v>
      </c>
      <c r="EP5" s="24">
        <f>IFERROR(IF(CEILING('PE Calc'!$C$11,0.05)=EP$1,1,-1),-1)</f>
        <v>-1</v>
      </c>
      <c r="EQ5" s="24">
        <f>IFERROR(IF(CEILING('PE Calc'!$C$11,0.05)=EQ$1,1,-1),-1)</f>
        <v>-1</v>
      </c>
      <c r="ER5" s="24">
        <f>IFERROR(IF(CEILING('PE Calc'!$C$11,0.05)=ER$1,1,-1),-1)</f>
        <v>-1</v>
      </c>
      <c r="ES5" s="24">
        <f>IFERROR(IF(CEILING('PE Calc'!$C$11,0.05)=ES$1,1,-1),-1)</f>
        <v>-1</v>
      </c>
      <c r="ET5" s="24">
        <f>IFERROR(IF(CEILING('PE Calc'!$C$11,0.05)=ET$1,1,-1),-1)</f>
        <v>-1</v>
      </c>
      <c r="EU5" s="24">
        <f>IFERROR(IF(CEILING('PE Calc'!$C$11,0.05)=EU$1,1,-1),-1)</f>
        <v>-1</v>
      </c>
      <c r="EV5" s="24">
        <f>IFERROR(IF(CEILING('PE Calc'!$C$11,0.05)=EV$1,1,-1),-1)</f>
        <v>-1</v>
      </c>
      <c r="EW5" s="24">
        <f>IFERROR(IF(CEILING('PE Calc'!$C$11,0.05)=EW$1,1,-1),-1)</f>
        <v>-1</v>
      </c>
      <c r="EX5" s="24">
        <f>IFERROR(IF(CEILING('PE Calc'!$C$11,0.05)=EX$1,1,-1),-1)</f>
        <v>-1</v>
      </c>
      <c r="EY5" s="24">
        <f>IFERROR(IF(CEILING('PE Calc'!$C$11,0.05)=EY$1,1,-1),-1)</f>
        <v>-1</v>
      </c>
      <c r="EZ5" s="24">
        <f>IFERROR(IF(CEILING('PE Calc'!$C$11,0.05)=EZ$1,1,-1),-1)</f>
        <v>-1</v>
      </c>
      <c r="FA5" s="24">
        <f>IFERROR(IF(CEILING('PE Calc'!$C$11,0.05)=FA$1,1,-1),-1)</f>
        <v>-1</v>
      </c>
      <c r="FB5" s="24">
        <f>IFERROR(IF(CEILING('PE Calc'!$C$11,0.05)=FB$1,1,-1),-1)</f>
        <v>-1</v>
      </c>
      <c r="FC5" s="24">
        <f>IFERROR(IF(CEILING('PE Calc'!$C$11,0.05)=FC$1,1,-1),-1)</f>
        <v>-1</v>
      </c>
      <c r="FD5" s="24">
        <f>IFERROR(IF(CEILING('PE Calc'!$C$11,0.05)=FD$1,1,-1),-1)</f>
        <v>-1</v>
      </c>
      <c r="FE5" s="24">
        <f>IFERROR(IF(CEILING('PE Calc'!$C$11,0.05)=FE$1,1,-1),-1)</f>
        <v>-1</v>
      </c>
      <c r="FF5" s="24">
        <f>IFERROR(IF(CEILING('PE Calc'!$C$11,0.05)=FF$1,1,-1),-1)</f>
        <v>-1</v>
      </c>
      <c r="FG5" s="24">
        <f>IFERROR(IF(CEILING('PE Calc'!$C$11,0.05)=FG$1,1,-1),-1)</f>
        <v>-1</v>
      </c>
      <c r="FH5" s="24">
        <f>IFERROR(IF(CEILING('PE Calc'!$C$11,0.05)=FH$1,1,-1),-1)</f>
        <v>-1</v>
      </c>
      <c r="FI5" s="24">
        <f>IFERROR(IF(CEILING('PE Calc'!$C$11,0.05)=FI$1,1,-1),-1)</f>
        <v>-1</v>
      </c>
      <c r="FJ5" s="24">
        <f>IFERROR(IF(CEILING('PE Calc'!$C$11,0.05)=FJ$1,1,-1),-1)</f>
        <v>-1</v>
      </c>
      <c r="FK5" s="24">
        <f>IFERROR(IF(CEILING('PE Calc'!$C$11,0.05)=FK$1,1,-1),-1)</f>
        <v>-1</v>
      </c>
      <c r="FL5" s="24">
        <f>IFERROR(IF(CEILING('PE Calc'!$C$11,0.05)=FL$1,1,-1),-1)</f>
        <v>-1</v>
      </c>
      <c r="FM5" s="24">
        <f>IFERROR(IF(CEILING('PE Calc'!$C$11,0.05)=FM$1,1,-1),-1)</f>
        <v>-1</v>
      </c>
      <c r="FN5" s="24">
        <f>IFERROR(IF(CEILING('PE Calc'!$C$11,0.05)=FN$1,1,-1),-1)</f>
        <v>-1</v>
      </c>
      <c r="FO5" s="24">
        <f>IFERROR(IF(CEILING('PE Calc'!$C$11,0.05)=FO$1,1,-1),-1)</f>
        <v>-1</v>
      </c>
      <c r="FP5" s="24">
        <f>IFERROR(IF(CEILING('PE Calc'!$C$11,0.05)=FP$1,1,-1),-1)</f>
        <v>-1</v>
      </c>
      <c r="FQ5" s="24">
        <f>IFERROR(IF(CEILING('PE Calc'!$C$11,0.05)=FQ$1,1,-1),-1)</f>
        <v>-1</v>
      </c>
      <c r="FR5" s="24">
        <f>IFERROR(IF(CEILING('PE Calc'!$C$11,0.05)=FR$1,1,-1),-1)</f>
        <v>-1</v>
      </c>
      <c r="FS5" s="24">
        <f>IFERROR(IF(CEILING('PE Calc'!$C$11,0.05)=FS$1,1,-1),-1)</f>
        <v>-1</v>
      </c>
      <c r="FT5" s="24">
        <f>IFERROR(IF(CEILING('PE Calc'!$C$11,0.05)=FT$1,1,-1),-1)</f>
        <v>-1</v>
      </c>
      <c r="FU5" s="24">
        <f>IFERROR(IF(CEILING('PE Calc'!$C$11,0.05)=FU$1,1,-1),-1)</f>
        <v>-1</v>
      </c>
      <c r="FV5" s="24">
        <f>IFERROR(IF(CEILING('PE Calc'!$C$11,0.05)=FV$1,1,-1),-1)</f>
        <v>-1</v>
      </c>
      <c r="FW5" s="24">
        <f>IFERROR(IF(CEILING('PE Calc'!$C$11,0.05)=FW$1,1,-1),-1)</f>
        <v>-1</v>
      </c>
      <c r="FX5" s="24">
        <f>IFERROR(IF(CEILING('PE Calc'!$C$11,0.05)=FX$1,1,-1),-1)</f>
        <v>-1</v>
      </c>
      <c r="FY5" s="24">
        <f>IFERROR(IF(CEILING('PE Calc'!$C$11,0.05)=FY$1,1,-1),-1)</f>
        <v>-1</v>
      </c>
      <c r="FZ5" s="24">
        <f>IFERROR(IF(CEILING('PE Calc'!$C$11,0.05)=FZ$1,1,-1),-1)</f>
        <v>-1</v>
      </c>
      <c r="GA5" s="24">
        <f>IFERROR(IF(CEILING('PE Calc'!$C$11,0.05)=GA$1,1,-1),-1)</f>
        <v>-1</v>
      </c>
      <c r="GB5" s="24">
        <f>IFERROR(IF(CEILING('PE Calc'!$C$11,0.05)=GB$1,1,-1),-1)</f>
        <v>-1</v>
      </c>
      <c r="GC5" s="24">
        <f>IFERROR(IF(CEILING('PE Calc'!$C$11,0.05)=GC$1,1,-1),-1)</f>
        <v>-1</v>
      </c>
      <c r="GD5" s="24">
        <f>IFERROR(IF(CEILING('PE Calc'!$C$11,0.05)=GD$1,1,-1),-1)</f>
        <v>-1</v>
      </c>
      <c r="GE5" s="24">
        <f>IFERROR(IF(CEILING('PE Calc'!$C$11,0.05)=GE$1,1,-1),-1)</f>
        <v>-1</v>
      </c>
      <c r="GF5" s="24">
        <f>IFERROR(IF(CEILING('PE Calc'!$C$11,0.05)=GF$1,1,-1),-1)</f>
        <v>-1</v>
      </c>
      <c r="GG5" s="24">
        <f>IFERROR(IF(CEILING('PE Calc'!$C$11,0.05)=GG$1,1,-1),-1)</f>
        <v>-1</v>
      </c>
      <c r="GH5" s="24">
        <f>IFERROR(IF(CEILING('PE Calc'!$C$11,0.05)=GH$1,1,-1),-1)</f>
        <v>-1</v>
      </c>
      <c r="GI5" s="24">
        <f>IFERROR(IF(CEILING('PE Calc'!$C$11,0.05)=GI$1,1,-1),-1)</f>
        <v>-1</v>
      </c>
      <c r="GJ5" s="24">
        <f>IFERROR(IF(CEILING('PE Calc'!$C$11,0.05)=GJ$1,1,-1),-1)</f>
        <v>-1</v>
      </c>
      <c r="GK5" s="24">
        <f>IFERROR(IF(CEILING('PE Calc'!$C$11,0.05)=GK$1,1,-1),-1)</f>
        <v>-1</v>
      </c>
      <c r="GL5" s="24">
        <f>IFERROR(IF(CEILING('PE Calc'!$C$11,0.05)=GL$1,1,-1),-1)</f>
        <v>-1</v>
      </c>
      <c r="GM5" s="24">
        <f>IFERROR(IF(CEILING('PE Calc'!$C$11,0.05)=GM$1,1,-1),-1)</f>
        <v>-1</v>
      </c>
      <c r="GN5" s="24">
        <f>IFERROR(IF(CEILING('PE Calc'!$C$11,0.05)=GN$1,1,-1),-1)</f>
        <v>-1</v>
      </c>
      <c r="GO5" s="24">
        <f>IFERROR(IF(CEILING('PE Calc'!$C$11,0.05)=GO$1,1,-1),-1)</f>
        <v>-1</v>
      </c>
      <c r="GP5" s="24">
        <f>IFERROR(IF(CEILING('PE Calc'!$C$11,0.05)=GP$1,1,-1),-1)</f>
        <v>-1</v>
      </c>
      <c r="GQ5" s="24">
        <f>IFERROR(IF(CEILING('PE Calc'!$C$11,0.05)=GQ$1,1,-1),-1)</f>
        <v>-1</v>
      </c>
      <c r="GR5" s="24">
        <f>IFERROR(IF(CEILING('PE Calc'!$C$11,0.05)=GR$1,1,-1),-1)</f>
        <v>-1</v>
      </c>
      <c r="GS5" s="24">
        <f>IFERROR(IF(CEILING('PE Calc'!$C$11,0.05)=GS$1,1,-1),-1)</f>
        <v>-1</v>
      </c>
      <c r="GT5" s="24">
        <f>IFERROR(IF(CEILING('PE Calc'!$C$11,0.05)=GT$1,1,-1),-1)</f>
        <v>-1</v>
      </c>
    </row>
    <row r="6" spans="1:202" x14ac:dyDescent="0.25">
      <c r="A6" s="40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>
        <v>1</v>
      </c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</row>
    <row r="7" spans="1:202" x14ac:dyDescent="0.25">
      <c r="A7" s="39" t="s">
        <v>36</v>
      </c>
      <c r="B7" s="24">
        <f>IFERROR(IF(-CEILING('PE Calc'!$C$11,0.05)=B$1,1,-1),-1)</f>
        <v>-1</v>
      </c>
      <c r="C7" s="24">
        <f>IFERROR(IF(-CEILING('PE Calc'!$C$11,0.05)=C$1,1,-1),-1)</f>
        <v>-1</v>
      </c>
      <c r="D7" s="24">
        <f>IFERROR(IF(-CEILING('PE Calc'!$C$11,0.05)=D$1,1,-1),-1)</f>
        <v>-1</v>
      </c>
      <c r="E7" s="24">
        <f>IFERROR(IF(-CEILING('PE Calc'!$C$11,0.05)=E$1,1,-1),-1)</f>
        <v>-1</v>
      </c>
      <c r="F7" s="24">
        <f>IFERROR(IF(-CEILING('PE Calc'!$C$11,0.05)=F$1,1,-1),-1)</f>
        <v>-1</v>
      </c>
      <c r="G7" s="24">
        <f>IFERROR(IF(-CEILING('PE Calc'!$C$11,0.05)=G$1,1,-1),-1)</f>
        <v>-1</v>
      </c>
      <c r="H7" s="24">
        <f>IFERROR(IF(-CEILING('PE Calc'!$C$11,0.05)=H$1,1,-1),-1)</f>
        <v>-1</v>
      </c>
      <c r="I7" s="24">
        <f>IFERROR(IF(-CEILING('PE Calc'!$C$11,0.05)=I$1,1,-1),-1)</f>
        <v>-1</v>
      </c>
      <c r="J7" s="24">
        <f>IFERROR(IF(-CEILING('PE Calc'!$C$11,0.05)=J$1,1,-1),-1)</f>
        <v>-1</v>
      </c>
      <c r="K7" s="24">
        <f>IFERROR(IF(-CEILING('PE Calc'!$C$11,0.05)=K$1,1,-1),-1)</f>
        <v>-1</v>
      </c>
      <c r="L7" s="24">
        <f>IFERROR(IF(-CEILING('PE Calc'!$C$11,0.05)=L$1,1,-1),-1)</f>
        <v>-1</v>
      </c>
      <c r="M7" s="24">
        <f>IFERROR(IF(-CEILING('PE Calc'!$C$11,0.05)=M$1,1,-1),-1)</f>
        <v>-1</v>
      </c>
      <c r="N7" s="24">
        <f>IFERROR(IF(-CEILING('PE Calc'!$C$11,0.05)=N$1,1,-1),-1)</f>
        <v>-1</v>
      </c>
      <c r="O7" s="24">
        <f>IFERROR(IF(-CEILING('PE Calc'!$C$11,0.05)=O$1,1,-1),-1)</f>
        <v>-1</v>
      </c>
      <c r="P7" s="24">
        <f>IFERROR(IF(-CEILING('PE Calc'!$C$11,0.05)=P$1,1,-1),-1)</f>
        <v>-1</v>
      </c>
      <c r="Q7" s="24">
        <f>IFERROR(IF(-CEILING('PE Calc'!$C$11,0.05)=Q$1,1,-1),-1)</f>
        <v>-1</v>
      </c>
      <c r="R7" s="24">
        <f>IFERROR(IF(-CEILING('PE Calc'!$C$11,0.05)=R$1,1,-1),-1)</f>
        <v>-1</v>
      </c>
      <c r="S7" s="24">
        <f>IFERROR(IF(-CEILING('PE Calc'!$C$11,0.05)=S$1,1,-1),-1)</f>
        <v>-1</v>
      </c>
      <c r="T7" s="24">
        <f>IFERROR(IF(-CEILING('PE Calc'!$C$11,0.05)=T$1,1,-1),-1)</f>
        <v>-1</v>
      </c>
      <c r="U7" s="24">
        <f>IFERROR(IF(-CEILING('PE Calc'!$C$11,0.05)=U$1,1,-1),-1)</f>
        <v>-1</v>
      </c>
      <c r="V7" s="24">
        <f>IFERROR(IF(-CEILING('PE Calc'!$C$11,0.05)=V$1,1,-1),-1)</f>
        <v>-1</v>
      </c>
      <c r="W7" s="24">
        <f>IFERROR(IF(-CEILING('PE Calc'!$C$11,0.05)=W$1,1,-1),-1)</f>
        <v>-1</v>
      </c>
      <c r="X7" s="24">
        <f>IFERROR(IF(-CEILING('PE Calc'!$C$11,0.05)=X$1,1,-1),-1)</f>
        <v>-1</v>
      </c>
      <c r="Y7" s="24">
        <f>IFERROR(IF(-CEILING('PE Calc'!$C$11,0.05)=Y$1,1,-1),-1)</f>
        <v>-1</v>
      </c>
      <c r="Z7" s="24">
        <f>IFERROR(IF(-CEILING('PE Calc'!$C$11,0.05)=Z$1,1,-1),-1)</f>
        <v>-1</v>
      </c>
      <c r="AA7" s="24">
        <f>IFERROR(IF(-CEILING('PE Calc'!$C$11,0.05)=AA$1,1,-1),-1)</f>
        <v>-1</v>
      </c>
      <c r="AB7" s="24">
        <f>IFERROR(IF(-CEILING('PE Calc'!$C$11,0.05)=AB$1,1,-1),-1)</f>
        <v>-1</v>
      </c>
      <c r="AC7" s="24">
        <f>IFERROR(IF(-CEILING('PE Calc'!$C$11,0.05)=AC$1,1,-1),-1)</f>
        <v>-1</v>
      </c>
      <c r="AD7" s="24">
        <f>IFERROR(IF(-CEILING('PE Calc'!$C$11,0.05)=AD$1,1,-1),-1)</f>
        <v>-1</v>
      </c>
      <c r="AE7" s="24">
        <f>IFERROR(IF(-CEILING('PE Calc'!$C$11,0.05)=AE$1,1,-1),-1)</f>
        <v>-1</v>
      </c>
      <c r="AF7" s="24">
        <f>IFERROR(IF(-CEILING('PE Calc'!$C$11,0.05)=AF$1,1,-1),-1)</f>
        <v>-1</v>
      </c>
      <c r="AG7" s="24">
        <f>IFERROR(IF(-CEILING('PE Calc'!$C$11,0.05)=AG$1,1,-1),-1)</f>
        <v>-1</v>
      </c>
      <c r="AH7" s="24">
        <f>IFERROR(IF(-CEILING('PE Calc'!$C$11,0.05)=AH$1,1,-1),-1)</f>
        <v>-1</v>
      </c>
      <c r="AI7" s="24">
        <f>IFERROR(IF(-CEILING('PE Calc'!$C$11,0.05)=AI$1,1,-1),-1)</f>
        <v>-1</v>
      </c>
      <c r="AJ7" s="24">
        <f>IFERROR(IF(-CEILING('PE Calc'!$C$11,0.05)=AJ$1,1,-1),-1)</f>
        <v>-1</v>
      </c>
      <c r="AK7" s="24">
        <f>IFERROR(IF(-CEILING('PE Calc'!$C$11,0.05)=AK$1,1,-1),-1)</f>
        <v>-1</v>
      </c>
      <c r="AL7" s="24">
        <f>IFERROR(IF(-CEILING('PE Calc'!$C$11,0.05)=AL$1,1,-1),-1)</f>
        <v>-1</v>
      </c>
      <c r="AM7" s="24">
        <f>IFERROR(IF(-CEILING('PE Calc'!$C$11,0.05)=AM$1,1,-1),-1)</f>
        <v>-1</v>
      </c>
      <c r="AN7" s="24">
        <f>IFERROR(IF(-CEILING('PE Calc'!$C$11,0.05)=AN$1,1,-1),-1)</f>
        <v>-1</v>
      </c>
      <c r="AO7" s="24">
        <f>IFERROR(IF(-CEILING('PE Calc'!$C$11,0.05)=AO$1,1,-1),-1)</f>
        <v>-1</v>
      </c>
      <c r="AP7" s="24">
        <f>IFERROR(IF(-CEILING('PE Calc'!$C$11,0.05)=AP$1,1,-1),-1)</f>
        <v>-1</v>
      </c>
      <c r="AQ7" s="24">
        <f>IFERROR(IF(-CEILING('PE Calc'!$C$11,0.05)=AQ$1,1,-1),-1)</f>
        <v>-1</v>
      </c>
      <c r="AR7" s="24">
        <f>IFERROR(IF(-CEILING('PE Calc'!$C$11,0.05)=AR$1,1,-1),-1)</f>
        <v>-1</v>
      </c>
      <c r="AS7" s="24">
        <f>IFERROR(IF(-CEILING('PE Calc'!$C$11,0.05)=AS$1,1,-1),-1)</f>
        <v>-1</v>
      </c>
      <c r="AT7" s="24">
        <f>IFERROR(IF(-CEILING('PE Calc'!$C$11,0.05)=AT$1,1,-1),-1)</f>
        <v>-1</v>
      </c>
      <c r="AU7" s="24">
        <f>IFERROR(IF(-CEILING('PE Calc'!$C$11,0.05)=AU$1,1,-1),-1)</f>
        <v>-1</v>
      </c>
      <c r="AV7" s="24">
        <f>IFERROR(IF(-CEILING('PE Calc'!$C$11,0.05)=AV$1,1,-1),-1)</f>
        <v>-1</v>
      </c>
      <c r="AW7" s="24">
        <f>IFERROR(IF(-CEILING('PE Calc'!$C$11,0.05)=AW$1,1,-1),-1)</f>
        <v>-1</v>
      </c>
      <c r="AX7" s="24">
        <f>IFERROR(IF(-CEILING('PE Calc'!$C$11,0.05)=AX$1,1,-1),-1)</f>
        <v>-1</v>
      </c>
      <c r="AY7" s="24">
        <f>IFERROR(IF(-CEILING('PE Calc'!$C$11,0.05)=AY$1,1,-1),-1)</f>
        <v>-1</v>
      </c>
      <c r="AZ7" s="24">
        <f>IFERROR(IF(-CEILING('PE Calc'!$C$11,0.05)=AZ$1,1,-1),-1)</f>
        <v>-1</v>
      </c>
      <c r="BA7" s="24">
        <f>IFERROR(IF(-CEILING('PE Calc'!$C$11,0.05)=BA$1,1,-1),-1)</f>
        <v>-1</v>
      </c>
      <c r="BB7" s="24">
        <f>IFERROR(IF(-CEILING('PE Calc'!$C$11,0.05)=BB$1,1,-1),-1)</f>
        <v>-1</v>
      </c>
      <c r="BC7" s="24">
        <f>IFERROR(IF(-CEILING('PE Calc'!$C$11,0.05)=BC$1,1,-1),-1)</f>
        <v>-1</v>
      </c>
      <c r="BD7" s="24">
        <f>IFERROR(IF(-CEILING('PE Calc'!$C$11,0.05)=BD$1,1,-1),-1)</f>
        <v>-1</v>
      </c>
      <c r="BE7" s="24">
        <f>IFERROR(IF(-CEILING('PE Calc'!$C$11,0.05)=BE$1,1,-1),-1)</f>
        <v>-1</v>
      </c>
      <c r="BF7" s="24">
        <f>IFERROR(IF(-CEILING('PE Calc'!$C$11,0.05)=BF$1,1,-1),-1)</f>
        <v>-1</v>
      </c>
      <c r="BG7" s="24">
        <f>IFERROR(IF(-CEILING('PE Calc'!$C$11,0.05)=BG$1,1,-1),-1)</f>
        <v>-1</v>
      </c>
      <c r="BH7" s="24">
        <f>IFERROR(IF(-CEILING('PE Calc'!$C$11,0.05)=BH$1,1,-1),-1)</f>
        <v>-1</v>
      </c>
      <c r="BI7" s="24">
        <f>IFERROR(IF(-CEILING('PE Calc'!$C$11,0.05)=BI$1,1,-1),-1)</f>
        <v>-1</v>
      </c>
      <c r="BJ7" s="24">
        <f>IFERROR(IF(-CEILING('PE Calc'!$C$11,0.05)=BJ$1,1,-1),-1)</f>
        <v>-1</v>
      </c>
      <c r="BK7" s="24">
        <f>IFERROR(IF(-CEILING('PE Calc'!$C$11,0.05)=BK$1,1,-1),-1)</f>
        <v>-1</v>
      </c>
      <c r="BL7" s="24">
        <f>IFERROR(IF(-CEILING('PE Calc'!$C$11,0.05)=BL$1,1,-1),-1)</f>
        <v>-1</v>
      </c>
      <c r="BM7" s="24">
        <f>IFERROR(IF(-CEILING('PE Calc'!$C$11,0.05)=BM$1,1,-1),-1)</f>
        <v>-1</v>
      </c>
      <c r="BN7" s="24">
        <f>IFERROR(IF(-CEILING('PE Calc'!$C$11,0.05)=BN$1,1,-1),-1)</f>
        <v>-1</v>
      </c>
      <c r="BO7" s="24">
        <f>IFERROR(IF(-CEILING('PE Calc'!$C$11,0.05)=BO$1,1,-1),-1)</f>
        <v>-1</v>
      </c>
      <c r="BP7" s="24">
        <f>IFERROR(IF(-CEILING('PE Calc'!$C$11,0.05)=BP$1,1,-1),-1)</f>
        <v>-1</v>
      </c>
      <c r="BQ7" s="24">
        <f>IFERROR(IF(-CEILING('PE Calc'!$C$11,0.05)=BQ$1,1,-1),-1)</f>
        <v>-1</v>
      </c>
      <c r="BR7" s="24">
        <f>IFERROR(IF(-CEILING('PE Calc'!$C$11,0.05)=BR$1,1,-1),-1)</f>
        <v>-1</v>
      </c>
      <c r="BS7" s="24">
        <f>IFERROR(IF(-CEILING('PE Calc'!$C$11,0.05)=BS$1,1,-1),-1)</f>
        <v>-1</v>
      </c>
      <c r="BT7" s="24">
        <f>IFERROR(IF(-CEILING('PE Calc'!$C$11,0.05)=BT$1,1,-1),-1)</f>
        <v>-1</v>
      </c>
      <c r="BU7" s="24">
        <f>IFERROR(IF(-CEILING('PE Calc'!$C$11,0.05)=BU$1,1,-1),-1)</f>
        <v>-1</v>
      </c>
      <c r="BV7" s="24">
        <f>IFERROR(IF(-CEILING('PE Calc'!$C$11,0.05)=BV$1,1,-1),-1)</f>
        <v>-1</v>
      </c>
      <c r="BW7" s="24">
        <f>IFERROR(IF(-CEILING('PE Calc'!$C$11,0.05)=BW$1,1,-1),-1)</f>
        <v>-1</v>
      </c>
      <c r="BX7" s="24">
        <f>IFERROR(IF(-CEILING('PE Calc'!$C$11,0.05)=BX$1,1,-1),-1)</f>
        <v>-1</v>
      </c>
      <c r="BY7" s="24">
        <f>IFERROR(IF(-CEILING('PE Calc'!$C$11,0.05)=BY$1,1,-1),-1)</f>
        <v>-1</v>
      </c>
      <c r="BZ7" s="24">
        <f>IFERROR(IF(-CEILING('PE Calc'!$C$11,0.05)=BZ$1,1,-1),-1)</f>
        <v>-1</v>
      </c>
      <c r="CA7" s="24">
        <f>IFERROR(IF(-CEILING('PE Calc'!$C$11,0.05)=CA$1,1,-1),-1)</f>
        <v>-1</v>
      </c>
      <c r="CB7" s="24">
        <f>IFERROR(IF(-CEILING('PE Calc'!$C$11,0.05)=CB$1,1,-1),-1)</f>
        <v>-1</v>
      </c>
      <c r="CC7" s="24">
        <f>IFERROR(IF(-CEILING('PE Calc'!$C$11,0.05)=CC$1,1,-1),-1)</f>
        <v>-1</v>
      </c>
      <c r="CD7" s="24">
        <f>IFERROR(IF(-CEILING('PE Calc'!$C$11,0.05)=CD$1,1,-1),-1)</f>
        <v>-1</v>
      </c>
      <c r="CE7" s="24">
        <f>IFERROR(IF(-CEILING('PE Calc'!$C$11,0.05)=CE$1,1,-1),-1)</f>
        <v>-1</v>
      </c>
      <c r="CF7" s="24">
        <f>IFERROR(IF(-CEILING('PE Calc'!$C$11,0.05)=CF$1,1,-1),-1)</f>
        <v>-1</v>
      </c>
      <c r="CG7" s="24">
        <f>IFERROR(IF(-CEILING('PE Calc'!$C$11,0.05)=CG$1,1,-1),-1)</f>
        <v>-1</v>
      </c>
      <c r="CH7" s="24">
        <f>IFERROR(IF(-CEILING('PE Calc'!$C$11,0.05)=CH$1,1,-1),-1)</f>
        <v>-1</v>
      </c>
      <c r="CI7" s="24">
        <f>IFERROR(IF(-CEILING('PE Calc'!$C$11,0.05)=CI$1,1,-1),-1)</f>
        <v>-1</v>
      </c>
      <c r="CJ7" s="24">
        <f>IFERROR(IF(-CEILING('PE Calc'!$C$11,0.05)=CJ$1,1,-1),-1)</f>
        <v>-1</v>
      </c>
      <c r="CK7" s="24">
        <f>IFERROR(IF(-CEILING('PE Calc'!$C$11,0.05)=CK$1,1,-1),-1)</f>
        <v>-1</v>
      </c>
      <c r="CL7" s="24">
        <f>IFERROR(IF(-CEILING('PE Calc'!$C$11,0.05)=CL$1,1,-1),-1)</f>
        <v>-1</v>
      </c>
      <c r="CM7" s="24">
        <f>IFERROR(IF(-CEILING('PE Calc'!$C$11,0.05)=CM$1,1,-1),-1)</f>
        <v>-1</v>
      </c>
      <c r="CN7" s="24">
        <f>IFERROR(IF(-CEILING('PE Calc'!$C$11,0.05)=CN$1,1,-1),-1)</f>
        <v>-1</v>
      </c>
      <c r="CO7" s="24">
        <f>IFERROR(IF(-CEILING('PE Calc'!$C$11,0.05)=CO$1,1,-1),-1)</f>
        <v>-1</v>
      </c>
      <c r="CP7" s="24">
        <f>IFERROR(IF(-CEILING('PE Calc'!$C$11,0.05)=CP$1,1,-1),-1)</f>
        <v>-1</v>
      </c>
      <c r="CQ7" s="24">
        <f>IFERROR(IF(-CEILING('PE Calc'!$C$11,0.05)=CQ$1,1,-1),-1)</f>
        <v>-1</v>
      </c>
      <c r="CR7" s="24">
        <f>IFERROR(IF(-CEILING('PE Calc'!$C$11,0.05)=CR$1,1,-1),-1)</f>
        <v>-1</v>
      </c>
      <c r="CS7" s="24">
        <f>IFERROR(IF(-CEILING('PE Calc'!$C$11,0.05)=CS$1,1,-1),-1)</f>
        <v>-1</v>
      </c>
      <c r="CT7" s="24">
        <f>IFERROR(IF(-CEILING('PE Calc'!$C$11,0.05)=CT$1,1,-1),-1)</f>
        <v>-1</v>
      </c>
      <c r="CU7" s="24">
        <f>IFERROR(IF(-CEILING('PE Calc'!$C$11,0.05)=CU$1,1,-1),-1)</f>
        <v>1</v>
      </c>
      <c r="CV7" s="24">
        <f>IFERROR(IF(-CEILING('PE Calc'!$C$11,0.05)=CV$1,1,-1),-1)</f>
        <v>-1</v>
      </c>
      <c r="CW7" s="24">
        <f>IFERROR(IF(-CEILING('PE Calc'!$C$11,0.05)=CW$1,1,-1),-1)</f>
        <v>-1</v>
      </c>
      <c r="CX7" s="24">
        <f>IFERROR(IF(CEILING('PE Calc'!$C$11,0.05)=CX$1,1,-1),-1)</f>
        <v>-1</v>
      </c>
      <c r="CY7" s="24">
        <f>IFERROR(IF(CEILING('PE Calc'!$C$11,0.05)=CY$1,1,-1),-1)</f>
        <v>-1</v>
      </c>
      <c r="CZ7" s="24">
        <f>IFERROR(IF(CEILING('PE Calc'!$C$11,0.05)=CZ$1,1,-1),-1)</f>
        <v>-1</v>
      </c>
      <c r="DA7" s="24">
        <f>IFERROR(IF(CEILING('PE Calc'!$C$11,0.05)=DA$1,1,-1),-1)</f>
        <v>1</v>
      </c>
      <c r="DB7" s="24">
        <f>IFERROR(IF(CEILING('PE Calc'!$C$11,0.05)=DB$1,1,-1),-1)</f>
        <v>-1</v>
      </c>
      <c r="DC7" s="24">
        <f>IFERROR(IF(CEILING('PE Calc'!$C$11,0.05)=DC$1,1,-1),-1)</f>
        <v>-1</v>
      </c>
      <c r="DD7" s="24">
        <f>IFERROR(IF(CEILING('PE Calc'!$C$11,0.05)=DD$1,1,-1),-1)</f>
        <v>-1</v>
      </c>
      <c r="DE7" s="24">
        <f>IFERROR(IF(CEILING('PE Calc'!$C$11,0.05)=DE$1,1,-1),-1)</f>
        <v>-1</v>
      </c>
      <c r="DF7" s="24">
        <f>IFERROR(IF(CEILING('PE Calc'!$C$11,0.05)=DF$1,1,-1),-1)</f>
        <v>-1</v>
      </c>
      <c r="DG7" s="24">
        <f>IFERROR(IF(CEILING('PE Calc'!$C$11,0.05)=DG$1,1,-1),-1)</f>
        <v>-1</v>
      </c>
      <c r="DH7" s="24">
        <f>IFERROR(IF(CEILING('PE Calc'!$C$11,0.05)=DH$1,1,-1),-1)</f>
        <v>-1</v>
      </c>
      <c r="DI7" s="24">
        <f>IFERROR(IF(CEILING('PE Calc'!$C$11,0.05)=DI$1,1,-1),-1)</f>
        <v>-1</v>
      </c>
      <c r="DJ7" s="24">
        <f>IFERROR(IF(CEILING('PE Calc'!$C$11,0.05)=DJ$1,1,-1),-1)</f>
        <v>-1</v>
      </c>
      <c r="DK7" s="24">
        <f>IFERROR(IF(CEILING('PE Calc'!$C$11,0.05)=DK$1,1,-1),-1)</f>
        <v>-1</v>
      </c>
      <c r="DL7" s="24">
        <f>IFERROR(IF(CEILING('PE Calc'!$C$11,0.05)=DL$1,1,-1),-1)</f>
        <v>-1</v>
      </c>
      <c r="DM7" s="24">
        <f>IFERROR(IF(CEILING('PE Calc'!$C$11,0.05)=DM$1,1,-1),-1)</f>
        <v>-1</v>
      </c>
      <c r="DN7" s="24">
        <f>IFERROR(IF(CEILING('PE Calc'!$C$11,0.05)=DN$1,1,-1),-1)</f>
        <v>-1</v>
      </c>
      <c r="DO7" s="24">
        <f>IFERROR(IF(CEILING('PE Calc'!$C$11,0.05)=DO$1,1,-1),-1)</f>
        <v>-1</v>
      </c>
      <c r="DP7" s="24">
        <f>IFERROR(IF(CEILING('PE Calc'!$C$11,0.05)=DP$1,1,-1),-1)</f>
        <v>-1</v>
      </c>
      <c r="DQ7" s="24">
        <f>IFERROR(IF(CEILING('PE Calc'!$C$11,0.05)=DQ$1,1,-1),-1)</f>
        <v>-1</v>
      </c>
      <c r="DR7" s="24">
        <f>IFERROR(IF(CEILING('PE Calc'!$C$11,0.05)=DR$1,1,-1),-1)</f>
        <v>-1</v>
      </c>
      <c r="DS7" s="24">
        <f>IFERROR(IF(CEILING('PE Calc'!$C$11,0.05)=DS$1,1,-1),-1)</f>
        <v>-1</v>
      </c>
      <c r="DT7" s="24">
        <f>IFERROR(IF(CEILING('PE Calc'!$C$11,0.05)=DT$1,1,-1),-1)</f>
        <v>-1</v>
      </c>
      <c r="DU7" s="24">
        <f>IFERROR(IF(CEILING('PE Calc'!$C$11,0.05)=DU$1,1,-1),-1)</f>
        <v>-1</v>
      </c>
      <c r="DV7" s="24">
        <f>IFERROR(IF(CEILING('PE Calc'!$C$11,0.05)=DV$1,1,-1),-1)</f>
        <v>-1</v>
      </c>
      <c r="DW7" s="24">
        <f>IFERROR(IF(CEILING('PE Calc'!$C$11,0.05)=DW$1,1,-1),-1)</f>
        <v>-1</v>
      </c>
      <c r="DX7" s="24">
        <f>IFERROR(IF(CEILING('PE Calc'!$C$11,0.05)=DX$1,1,-1),-1)</f>
        <v>-1</v>
      </c>
      <c r="DY7" s="24">
        <f>IFERROR(IF(CEILING('PE Calc'!$C$11,0.05)=DY$1,1,-1),-1)</f>
        <v>-1</v>
      </c>
      <c r="DZ7" s="24">
        <f>IFERROR(IF(CEILING('PE Calc'!$C$11,0.05)=DZ$1,1,-1),-1)</f>
        <v>-1</v>
      </c>
      <c r="EA7" s="24">
        <f>IFERROR(IF(CEILING('PE Calc'!$C$11,0.05)=EA$1,1,-1),-1)</f>
        <v>-1</v>
      </c>
      <c r="EB7" s="24">
        <f>IFERROR(IF(CEILING('PE Calc'!$C$11,0.05)=EB$1,1,-1),-1)</f>
        <v>-1</v>
      </c>
      <c r="EC7" s="24">
        <f>IFERROR(IF(CEILING('PE Calc'!$C$11,0.05)=EC$1,1,-1),-1)</f>
        <v>-1</v>
      </c>
      <c r="ED7" s="24">
        <f>IFERROR(IF(CEILING('PE Calc'!$C$11,0.05)=ED$1,1,-1),-1)</f>
        <v>-1</v>
      </c>
      <c r="EE7" s="24">
        <f>IFERROR(IF(CEILING('PE Calc'!$C$11,0.05)=EE$1,1,-1),-1)</f>
        <v>-1</v>
      </c>
      <c r="EF7" s="24">
        <f>IFERROR(IF(CEILING('PE Calc'!$C$11,0.05)=EF$1,1,-1),-1)</f>
        <v>-1</v>
      </c>
      <c r="EG7" s="24">
        <f>IFERROR(IF(CEILING('PE Calc'!$C$11,0.05)=EG$1,1,-1),-1)</f>
        <v>-1</v>
      </c>
      <c r="EH7" s="24">
        <f>IFERROR(IF(CEILING('PE Calc'!$C$11,0.05)=EH$1,1,-1),-1)</f>
        <v>-1</v>
      </c>
      <c r="EI7" s="24">
        <f>IFERROR(IF(CEILING('PE Calc'!$C$11,0.05)=EI$1,1,-1),-1)</f>
        <v>-1</v>
      </c>
      <c r="EJ7" s="24">
        <f>IFERROR(IF(CEILING('PE Calc'!$C$11,0.05)=EJ$1,1,-1),-1)</f>
        <v>-1</v>
      </c>
      <c r="EK7" s="24">
        <f>IFERROR(IF(CEILING('PE Calc'!$C$11,0.05)=EK$1,1,-1),-1)</f>
        <v>-1</v>
      </c>
      <c r="EL7" s="24">
        <f>IFERROR(IF(CEILING('PE Calc'!$C$11,0.05)=EL$1,1,-1),-1)</f>
        <v>-1</v>
      </c>
      <c r="EM7" s="24">
        <f>IFERROR(IF(CEILING('PE Calc'!$C$11,0.05)=EM$1,1,-1),-1)</f>
        <v>-1</v>
      </c>
      <c r="EN7" s="24">
        <f>IFERROR(IF(CEILING('PE Calc'!$C$11,0.05)=EN$1,1,-1),-1)</f>
        <v>-1</v>
      </c>
      <c r="EO7" s="24">
        <f>IFERROR(IF(CEILING('PE Calc'!$C$11,0.05)=EO$1,1,-1),-1)</f>
        <v>-1</v>
      </c>
      <c r="EP7" s="24">
        <f>IFERROR(IF(CEILING('PE Calc'!$C$11,0.05)=EP$1,1,-1),-1)</f>
        <v>-1</v>
      </c>
      <c r="EQ7" s="24">
        <f>IFERROR(IF(CEILING('PE Calc'!$C$11,0.05)=EQ$1,1,-1),-1)</f>
        <v>-1</v>
      </c>
      <c r="ER7" s="24">
        <f>IFERROR(IF(CEILING('PE Calc'!$C$11,0.05)=ER$1,1,-1),-1)</f>
        <v>-1</v>
      </c>
      <c r="ES7" s="24">
        <f>IFERROR(IF(CEILING('PE Calc'!$C$11,0.05)=ES$1,1,-1),-1)</f>
        <v>-1</v>
      </c>
      <c r="ET7" s="24">
        <f>IFERROR(IF(CEILING('PE Calc'!$C$11,0.05)=ET$1,1,-1),-1)</f>
        <v>-1</v>
      </c>
      <c r="EU7" s="24">
        <f>IFERROR(IF(CEILING('PE Calc'!$C$11,0.05)=EU$1,1,-1),-1)</f>
        <v>-1</v>
      </c>
      <c r="EV7" s="24">
        <f>IFERROR(IF(CEILING('PE Calc'!$C$11,0.05)=EV$1,1,-1),-1)</f>
        <v>-1</v>
      </c>
      <c r="EW7" s="24">
        <f>IFERROR(IF(CEILING('PE Calc'!$C$11,0.05)=EW$1,1,-1),-1)</f>
        <v>-1</v>
      </c>
      <c r="EX7" s="24">
        <f>IFERROR(IF(CEILING('PE Calc'!$C$11,0.05)=EX$1,1,-1),-1)</f>
        <v>-1</v>
      </c>
      <c r="EY7" s="24">
        <f>IFERROR(IF(CEILING('PE Calc'!$C$11,0.05)=EY$1,1,-1),-1)</f>
        <v>-1</v>
      </c>
      <c r="EZ7" s="24">
        <f>IFERROR(IF(CEILING('PE Calc'!$C$11,0.05)=EZ$1,1,-1),-1)</f>
        <v>-1</v>
      </c>
      <c r="FA7" s="24">
        <f>IFERROR(IF(CEILING('PE Calc'!$C$11,0.05)=FA$1,1,-1),-1)</f>
        <v>-1</v>
      </c>
      <c r="FB7" s="24">
        <f>IFERROR(IF(CEILING('PE Calc'!$C$11,0.05)=FB$1,1,-1),-1)</f>
        <v>-1</v>
      </c>
      <c r="FC7" s="24">
        <f>IFERROR(IF(CEILING('PE Calc'!$C$11,0.05)=FC$1,1,-1),-1)</f>
        <v>-1</v>
      </c>
      <c r="FD7" s="24">
        <f>IFERROR(IF(CEILING('PE Calc'!$C$11,0.05)=FD$1,1,-1),-1)</f>
        <v>-1</v>
      </c>
      <c r="FE7" s="24">
        <f>IFERROR(IF(CEILING('PE Calc'!$C$11,0.05)=FE$1,1,-1),-1)</f>
        <v>-1</v>
      </c>
      <c r="FF7" s="24">
        <f>IFERROR(IF(CEILING('PE Calc'!$C$11,0.05)=FF$1,1,-1),-1)</f>
        <v>-1</v>
      </c>
      <c r="FG7" s="24">
        <f>IFERROR(IF(CEILING('PE Calc'!$C$11,0.05)=FG$1,1,-1),-1)</f>
        <v>-1</v>
      </c>
      <c r="FH7" s="24">
        <f>IFERROR(IF(CEILING('PE Calc'!$C$11,0.05)=FH$1,1,-1),-1)</f>
        <v>-1</v>
      </c>
      <c r="FI7" s="24">
        <f>IFERROR(IF(CEILING('PE Calc'!$C$11,0.05)=FI$1,1,-1),-1)</f>
        <v>-1</v>
      </c>
      <c r="FJ7" s="24">
        <f>IFERROR(IF(CEILING('PE Calc'!$C$11,0.05)=FJ$1,1,-1),-1)</f>
        <v>-1</v>
      </c>
      <c r="FK7" s="24">
        <f>IFERROR(IF(CEILING('PE Calc'!$C$11,0.05)=FK$1,1,-1),-1)</f>
        <v>-1</v>
      </c>
      <c r="FL7" s="24">
        <f>IFERROR(IF(CEILING('PE Calc'!$C$11,0.05)=FL$1,1,-1),-1)</f>
        <v>-1</v>
      </c>
      <c r="FM7" s="24">
        <f>IFERROR(IF(CEILING('PE Calc'!$C$11,0.05)=FM$1,1,-1),-1)</f>
        <v>-1</v>
      </c>
      <c r="FN7" s="24">
        <f>IFERROR(IF(CEILING('PE Calc'!$C$11,0.05)=FN$1,1,-1),-1)</f>
        <v>-1</v>
      </c>
      <c r="FO7" s="24">
        <f>IFERROR(IF(CEILING('PE Calc'!$C$11,0.05)=FO$1,1,-1),-1)</f>
        <v>-1</v>
      </c>
      <c r="FP7" s="24">
        <f>IFERROR(IF(CEILING('PE Calc'!$C$11,0.05)=FP$1,1,-1),-1)</f>
        <v>-1</v>
      </c>
      <c r="FQ7" s="24">
        <f>IFERROR(IF(CEILING('PE Calc'!$C$11,0.05)=FQ$1,1,-1),-1)</f>
        <v>-1</v>
      </c>
      <c r="FR7" s="24">
        <f>IFERROR(IF(CEILING('PE Calc'!$C$11,0.05)=FR$1,1,-1),-1)</f>
        <v>-1</v>
      </c>
      <c r="FS7" s="24">
        <f>IFERROR(IF(CEILING('PE Calc'!$C$11,0.05)=FS$1,1,-1),-1)</f>
        <v>-1</v>
      </c>
      <c r="FT7" s="24">
        <f>IFERROR(IF(CEILING('PE Calc'!$C$11,0.05)=FT$1,1,-1),-1)</f>
        <v>-1</v>
      </c>
      <c r="FU7" s="24">
        <f>IFERROR(IF(CEILING('PE Calc'!$C$11,0.05)=FU$1,1,-1),-1)</f>
        <v>-1</v>
      </c>
      <c r="FV7" s="24">
        <f>IFERROR(IF(CEILING('PE Calc'!$C$11,0.05)=FV$1,1,-1),-1)</f>
        <v>-1</v>
      </c>
      <c r="FW7" s="24">
        <f>IFERROR(IF(CEILING('PE Calc'!$C$11,0.05)=FW$1,1,-1),-1)</f>
        <v>-1</v>
      </c>
      <c r="FX7" s="24">
        <f>IFERROR(IF(CEILING('PE Calc'!$C$11,0.05)=FX$1,1,-1),-1)</f>
        <v>-1</v>
      </c>
      <c r="FY7" s="24">
        <f>IFERROR(IF(CEILING('PE Calc'!$C$11,0.05)=FY$1,1,-1),-1)</f>
        <v>-1</v>
      </c>
      <c r="FZ7" s="24">
        <f>IFERROR(IF(CEILING('PE Calc'!$C$11,0.05)=FZ$1,1,-1),-1)</f>
        <v>-1</v>
      </c>
      <c r="GA7" s="24">
        <f>IFERROR(IF(CEILING('PE Calc'!$C$11,0.05)=GA$1,1,-1),-1)</f>
        <v>-1</v>
      </c>
      <c r="GB7" s="24">
        <f>IFERROR(IF(CEILING('PE Calc'!$C$11,0.05)=GB$1,1,-1),-1)</f>
        <v>-1</v>
      </c>
      <c r="GC7" s="24">
        <f>IFERROR(IF(CEILING('PE Calc'!$C$11,0.05)=GC$1,1,-1),-1)</f>
        <v>-1</v>
      </c>
      <c r="GD7" s="24">
        <f>IFERROR(IF(CEILING('PE Calc'!$C$11,0.05)=GD$1,1,-1),-1)</f>
        <v>-1</v>
      </c>
      <c r="GE7" s="24">
        <f>IFERROR(IF(CEILING('PE Calc'!$C$11,0.05)=GE$1,1,-1),-1)</f>
        <v>-1</v>
      </c>
      <c r="GF7" s="24">
        <f>IFERROR(IF(CEILING('PE Calc'!$C$11,0.05)=GF$1,1,-1),-1)</f>
        <v>-1</v>
      </c>
      <c r="GG7" s="24">
        <f>IFERROR(IF(CEILING('PE Calc'!$C$11,0.05)=GG$1,1,-1),-1)</f>
        <v>-1</v>
      </c>
      <c r="GH7" s="24">
        <f>IFERROR(IF(CEILING('PE Calc'!$C$11,0.05)=GH$1,1,-1),-1)</f>
        <v>-1</v>
      </c>
      <c r="GI7" s="24">
        <f>IFERROR(IF(CEILING('PE Calc'!$C$11,0.05)=GI$1,1,-1),-1)</f>
        <v>-1</v>
      </c>
      <c r="GJ7" s="24">
        <f>IFERROR(IF(CEILING('PE Calc'!$C$11,0.05)=GJ$1,1,-1),-1)</f>
        <v>-1</v>
      </c>
      <c r="GK7" s="24">
        <f>IFERROR(IF(CEILING('PE Calc'!$C$11,0.05)=GK$1,1,-1),-1)</f>
        <v>-1</v>
      </c>
      <c r="GL7" s="24">
        <f>IFERROR(IF(CEILING('PE Calc'!$C$11,0.05)=GL$1,1,-1),-1)</f>
        <v>-1</v>
      </c>
      <c r="GM7" s="24">
        <f>IFERROR(IF(CEILING('PE Calc'!$C$11,0.05)=GM$1,1,-1),-1)</f>
        <v>-1</v>
      </c>
      <c r="GN7" s="24">
        <f>IFERROR(IF(CEILING('PE Calc'!$C$11,0.05)=GN$1,1,-1),-1)</f>
        <v>-1</v>
      </c>
      <c r="GO7" s="24">
        <f>IFERROR(IF(CEILING('PE Calc'!$C$11,0.05)=GO$1,1,-1),-1)</f>
        <v>-1</v>
      </c>
      <c r="GP7" s="24">
        <f>IFERROR(IF(CEILING('PE Calc'!$C$11,0.05)=GP$1,1,-1),-1)</f>
        <v>-1</v>
      </c>
      <c r="GQ7" s="24">
        <f>IFERROR(IF(CEILING('PE Calc'!$C$11,0.05)=GQ$1,1,-1),-1)</f>
        <v>-1</v>
      </c>
      <c r="GR7" s="24">
        <f>IFERROR(IF(CEILING('PE Calc'!$C$11,0.05)=GR$1,1,-1),-1)</f>
        <v>-1</v>
      </c>
      <c r="GS7" s="24">
        <f>IFERROR(IF(CEILING('PE Calc'!$C$11,0.05)=GS$1,1,-1),-1)</f>
        <v>-1</v>
      </c>
      <c r="GT7" s="24">
        <f>IFERROR(IF(CEILING('PE Calc'!$C$11,0.05)=GT$1,1,-1),-1)</f>
        <v>-1</v>
      </c>
    </row>
    <row r="8" spans="1:202" x14ac:dyDescent="0.25">
      <c r="A8" s="38" t="s">
        <v>37</v>
      </c>
      <c r="B8" s="23">
        <f>IF(-CEILING('PE Calc'!$C$13,0.05)=B$1,1,-1)</f>
        <v>-1</v>
      </c>
      <c r="C8" s="23">
        <f>IF(-CEILING('PE Calc'!$C$13,0.05)=C$1,1,-1)</f>
        <v>-1</v>
      </c>
      <c r="D8" s="23">
        <f>IF(-CEILING('PE Calc'!$C$13,0.05)=D$1,1,-1)</f>
        <v>-1</v>
      </c>
      <c r="E8" s="23">
        <f>IF(-CEILING('PE Calc'!$C$13,0.05)=E$1,1,-1)</f>
        <v>-1</v>
      </c>
      <c r="F8" s="23">
        <f>IF(-CEILING('PE Calc'!$C$13,0.05)=F$1,1,-1)</f>
        <v>-1</v>
      </c>
      <c r="G8" s="23">
        <f>IF(-CEILING('PE Calc'!$C$13,0.05)=G$1,1,-1)</f>
        <v>-1</v>
      </c>
      <c r="H8" s="23">
        <f>IF(-CEILING('PE Calc'!$C$13,0.05)=H$1,1,-1)</f>
        <v>-1</v>
      </c>
      <c r="I8" s="23">
        <f>IF(-CEILING('PE Calc'!$C$13,0.05)=I$1,1,-1)</f>
        <v>-1</v>
      </c>
      <c r="J8" s="23">
        <f>IF(-CEILING('PE Calc'!$C$13,0.05)=J$1,1,-1)</f>
        <v>-1</v>
      </c>
      <c r="K8" s="23">
        <f>IF(-CEILING('PE Calc'!$C$13,0.05)=K$1,1,-1)</f>
        <v>-1</v>
      </c>
      <c r="L8" s="23">
        <f>IF(-CEILING('PE Calc'!$C$13,0.05)=L$1,1,-1)</f>
        <v>-1</v>
      </c>
      <c r="M8" s="23">
        <f>IF(-CEILING('PE Calc'!$C$13,0.05)=M$1,1,-1)</f>
        <v>-1</v>
      </c>
      <c r="N8" s="23">
        <f>IF(-CEILING('PE Calc'!$C$13,0.05)=N$1,1,-1)</f>
        <v>-1</v>
      </c>
      <c r="O8" s="23">
        <f>IF(-CEILING('PE Calc'!$C$13,0.05)=O$1,1,-1)</f>
        <v>-1</v>
      </c>
      <c r="P8" s="23">
        <f>IF(-CEILING('PE Calc'!$C$13,0.05)=P$1,1,-1)</f>
        <v>-1</v>
      </c>
      <c r="Q8" s="23">
        <f>IF(-CEILING('PE Calc'!$C$13,0.05)=Q$1,1,-1)</f>
        <v>-1</v>
      </c>
      <c r="R8" s="23">
        <f>IF(-CEILING('PE Calc'!$C$13,0.05)=R$1,1,-1)</f>
        <v>-1</v>
      </c>
      <c r="S8" s="23">
        <f>IF(-CEILING('PE Calc'!$C$13,0.05)=S$1,1,-1)</f>
        <v>-1</v>
      </c>
      <c r="T8" s="23">
        <f>IF(-CEILING('PE Calc'!$C$13,0.05)=T$1,1,-1)</f>
        <v>-1</v>
      </c>
      <c r="U8" s="23">
        <f>IF(-CEILING('PE Calc'!$C$13,0.05)=U$1,1,-1)</f>
        <v>-1</v>
      </c>
      <c r="V8" s="23">
        <f>IF(-CEILING('PE Calc'!$C$13,0.05)=V$1,1,-1)</f>
        <v>-1</v>
      </c>
      <c r="W8" s="23">
        <f>IF(-CEILING('PE Calc'!$C$13,0.05)=W$1,1,-1)</f>
        <v>-1</v>
      </c>
      <c r="X8" s="23">
        <f>IF(-CEILING('PE Calc'!$C$13,0.05)=X$1,1,-1)</f>
        <v>-1</v>
      </c>
      <c r="Y8" s="23">
        <f>IF(-CEILING('PE Calc'!$C$13,0.05)=Y$1,1,-1)</f>
        <v>-1</v>
      </c>
      <c r="Z8" s="23">
        <f>IF(-CEILING('PE Calc'!$C$13,0.05)=Z$1,1,-1)</f>
        <v>-1</v>
      </c>
      <c r="AA8" s="23">
        <f>IF(-CEILING('PE Calc'!$C$13,0.05)=AA$1,1,-1)</f>
        <v>-1</v>
      </c>
      <c r="AB8" s="23">
        <f>IF(-CEILING('PE Calc'!$C$13,0.05)=AB$1,1,-1)</f>
        <v>-1</v>
      </c>
      <c r="AC8" s="23">
        <f>IF(-CEILING('PE Calc'!$C$13,0.05)=AC$1,1,-1)</f>
        <v>-1</v>
      </c>
      <c r="AD8" s="23">
        <f>IF(-CEILING('PE Calc'!$C$13,0.05)=AD$1,1,-1)</f>
        <v>-1</v>
      </c>
      <c r="AE8" s="23">
        <f>IF(-CEILING('PE Calc'!$C$13,0.05)=AE$1,1,-1)</f>
        <v>-1</v>
      </c>
      <c r="AF8" s="23">
        <f>IF(-CEILING('PE Calc'!$C$13,0.05)=AF$1,1,-1)</f>
        <v>-1</v>
      </c>
      <c r="AG8" s="23">
        <f>IF(-CEILING('PE Calc'!$C$13,0.05)=AG$1,1,-1)</f>
        <v>-1</v>
      </c>
      <c r="AH8" s="23">
        <f>IF(-CEILING('PE Calc'!$C$13,0.05)=AH$1,1,-1)</f>
        <v>-1</v>
      </c>
      <c r="AI8" s="23">
        <f>IF(-CEILING('PE Calc'!$C$13,0.05)=AI$1,1,-1)</f>
        <v>-1</v>
      </c>
      <c r="AJ8" s="23">
        <f>IF(-CEILING('PE Calc'!$C$13,0.05)=AJ$1,1,-1)</f>
        <v>-1</v>
      </c>
      <c r="AK8" s="23">
        <f>IF(-CEILING('PE Calc'!$C$13,0.05)=AK$1,1,-1)</f>
        <v>-1</v>
      </c>
      <c r="AL8" s="23">
        <f>IF(-CEILING('PE Calc'!$C$13,0.05)=AL$1,1,-1)</f>
        <v>-1</v>
      </c>
      <c r="AM8" s="23">
        <f>IF(-CEILING('PE Calc'!$C$13,0.05)=AM$1,1,-1)</f>
        <v>-1</v>
      </c>
      <c r="AN8" s="23">
        <f>IF(-CEILING('PE Calc'!$C$13,0.05)=AN$1,1,-1)</f>
        <v>-1</v>
      </c>
      <c r="AO8" s="23">
        <f>IF(-CEILING('PE Calc'!$C$13,0.05)=AO$1,1,-1)</f>
        <v>-1</v>
      </c>
      <c r="AP8" s="23">
        <f>IF(-CEILING('PE Calc'!$C$13,0.05)=AP$1,1,-1)</f>
        <v>-1</v>
      </c>
      <c r="AQ8" s="23">
        <f>IF(-CEILING('PE Calc'!$C$13,0.05)=AQ$1,1,-1)</f>
        <v>-1</v>
      </c>
      <c r="AR8" s="23">
        <f>IF(-CEILING('PE Calc'!$C$13,0.05)=AR$1,1,-1)</f>
        <v>-1</v>
      </c>
      <c r="AS8" s="23">
        <f>IF(-CEILING('PE Calc'!$C$13,0.05)=AS$1,1,-1)</f>
        <v>-1</v>
      </c>
      <c r="AT8" s="23">
        <f>IF(-CEILING('PE Calc'!$C$13,0.05)=AT$1,1,-1)</f>
        <v>-1</v>
      </c>
      <c r="AU8" s="23">
        <f>IF(-CEILING('PE Calc'!$C$13,0.05)=AU$1,1,-1)</f>
        <v>-1</v>
      </c>
      <c r="AV8" s="23">
        <f>IF(-CEILING('PE Calc'!$C$13,0.05)=AV$1,1,-1)</f>
        <v>-1</v>
      </c>
      <c r="AW8" s="23">
        <f>IF(-CEILING('PE Calc'!$C$13,0.05)=AW$1,1,-1)</f>
        <v>-1</v>
      </c>
      <c r="AX8" s="23">
        <f>IF(-CEILING('PE Calc'!$C$13,0.05)=AX$1,1,-1)</f>
        <v>-1</v>
      </c>
      <c r="AY8" s="23">
        <f>IF(-CEILING('PE Calc'!$C$13,0.05)=AY$1,1,-1)</f>
        <v>-1</v>
      </c>
      <c r="AZ8" s="23">
        <f>IF(-CEILING('PE Calc'!$C$13,0.05)=AZ$1,1,-1)</f>
        <v>-1</v>
      </c>
      <c r="BA8" s="23">
        <f>IF(-CEILING('PE Calc'!$C$13,0.05)=BA$1,1,-1)</f>
        <v>-1</v>
      </c>
      <c r="BB8" s="23">
        <f>IF(-CEILING('PE Calc'!$C$13,0.05)=BB$1,1,-1)</f>
        <v>-1</v>
      </c>
      <c r="BC8" s="23">
        <f>IF(-CEILING('PE Calc'!$C$13,0.05)=BC$1,1,-1)</f>
        <v>-1</v>
      </c>
      <c r="BD8" s="23">
        <f>IF(-CEILING('PE Calc'!$C$13,0.05)=BD$1,1,-1)</f>
        <v>-1</v>
      </c>
      <c r="BE8" s="23">
        <f>IF(-CEILING('PE Calc'!$C$13,0.05)=BE$1,1,-1)</f>
        <v>-1</v>
      </c>
      <c r="BF8" s="23">
        <f>IF(-CEILING('PE Calc'!$C$13,0.05)=BF$1,1,-1)</f>
        <v>-1</v>
      </c>
      <c r="BG8" s="23">
        <f>IF(-CEILING('PE Calc'!$C$13,0.05)=BG$1,1,-1)</f>
        <v>-1</v>
      </c>
      <c r="BH8" s="23">
        <f>IF(-CEILING('PE Calc'!$C$13,0.05)=BH$1,1,-1)</f>
        <v>-1</v>
      </c>
      <c r="BI8" s="23">
        <f>IF(-CEILING('PE Calc'!$C$13,0.05)=BI$1,1,-1)</f>
        <v>-1</v>
      </c>
      <c r="BJ8" s="23">
        <f>IF(-CEILING('PE Calc'!$C$13,0.05)=BJ$1,1,-1)</f>
        <v>-1</v>
      </c>
      <c r="BK8" s="23">
        <f>IF(-CEILING('PE Calc'!$C$13,0.05)=BK$1,1,-1)</f>
        <v>-1</v>
      </c>
      <c r="BL8" s="23">
        <f>IF(-CEILING('PE Calc'!$C$13,0.05)=BL$1,1,-1)</f>
        <v>-1</v>
      </c>
      <c r="BM8" s="23">
        <f>IF(-CEILING('PE Calc'!$C$13,0.05)=BM$1,1,-1)</f>
        <v>-1</v>
      </c>
      <c r="BN8" s="23">
        <f>IF(-CEILING('PE Calc'!$C$13,0.05)=BN$1,1,-1)</f>
        <v>-1</v>
      </c>
      <c r="BO8" s="23">
        <f>IF(-CEILING('PE Calc'!$C$13,0.05)=BO$1,1,-1)</f>
        <v>-1</v>
      </c>
      <c r="BP8" s="23">
        <f>IF(-CEILING('PE Calc'!$C$13,0.05)=BP$1,1,-1)</f>
        <v>-1</v>
      </c>
      <c r="BQ8" s="23">
        <f>IF(-CEILING('PE Calc'!$C$13,0.05)=BQ$1,1,-1)</f>
        <v>-1</v>
      </c>
      <c r="BR8" s="23">
        <f>IF(-CEILING('PE Calc'!$C$13,0.05)=BR$1,1,-1)</f>
        <v>-1</v>
      </c>
      <c r="BS8" s="23">
        <f>IF(-CEILING('PE Calc'!$C$13,0.05)=BS$1,1,-1)</f>
        <v>-1</v>
      </c>
      <c r="BT8" s="23">
        <f>IF(-CEILING('PE Calc'!$C$13,0.05)=BT$1,1,-1)</f>
        <v>-1</v>
      </c>
      <c r="BU8" s="23">
        <f>IF(-CEILING('PE Calc'!$C$13,0.05)=BU$1,1,-1)</f>
        <v>-1</v>
      </c>
      <c r="BV8" s="23">
        <f>IF(-CEILING('PE Calc'!$C$13,0.05)=BV$1,1,-1)</f>
        <v>-1</v>
      </c>
      <c r="BW8" s="23">
        <f>IF(-CEILING('PE Calc'!$C$13,0.05)=BW$1,1,-1)</f>
        <v>-1</v>
      </c>
      <c r="BX8" s="23">
        <f>IF(-CEILING('PE Calc'!$C$13,0.05)=BX$1,1,-1)</f>
        <v>-1</v>
      </c>
      <c r="BY8" s="23">
        <f>IF(-CEILING('PE Calc'!$C$13,0.05)=BY$1,1,-1)</f>
        <v>-1</v>
      </c>
      <c r="BZ8" s="23">
        <f>IF(-CEILING('PE Calc'!$C$13,0.05)=BZ$1,1,-1)</f>
        <v>-1</v>
      </c>
      <c r="CA8" s="23">
        <f>IF(-CEILING('PE Calc'!$C$13,0.05)=CA$1,1,-1)</f>
        <v>-1</v>
      </c>
      <c r="CB8" s="23">
        <f>IF(-CEILING('PE Calc'!$C$13,0.05)=CB$1,1,-1)</f>
        <v>-1</v>
      </c>
      <c r="CC8" s="23">
        <f>IF(-CEILING('PE Calc'!$C$13,0.05)=CC$1,1,-1)</f>
        <v>-1</v>
      </c>
      <c r="CD8" s="23">
        <f>IF(-CEILING('PE Calc'!$C$13,0.05)=CD$1,1,-1)</f>
        <v>-1</v>
      </c>
      <c r="CE8" s="23">
        <f>IF(-CEILING('PE Calc'!$C$13,0.05)=CE$1,1,-1)</f>
        <v>-1</v>
      </c>
      <c r="CF8" s="23">
        <f>IF(-CEILING('PE Calc'!$C$13,0.05)=CF$1,1,-1)</f>
        <v>-1</v>
      </c>
      <c r="CG8" s="23">
        <f>IF(-CEILING('PE Calc'!$C$13,0.05)=CG$1,1,-1)</f>
        <v>-1</v>
      </c>
      <c r="CH8" s="23">
        <f>IF(-CEILING('PE Calc'!$C$13,0.05)=CH$1,1,-1)</f>
        <v>-1</v>
      </c>
      <c r="CI8" s="23">
        <f>IF(-CEILING('PE Calc'!$C$13,0.05)=CI$1,1,-1)</f>
        <v>-1</v>
      </c>
      <c r="CJ8" s="23">
        <f>IF(-CEILING('PE Calc'!$C$13,0.05)=CJ$1,1,-1)</f>
        <v>-1</v>
      </c>
      <c r="CK8" s="23">
        <f>IF(-CEILING('PE Calc'!$C$13,0.05)=CK$1,1,-1)</f>
        <v>-1</v>
      </c>
      <c r="CL8" s="23">
        <f>IF(-CEILING('PE Calc'!$C$13,0.05)=CL$1,1,-1)</f>
        <v>1</v>
      </c>
      <c r="CM8" s="23">
        <f>IF(-CEILING('PE Calc'!$C$13,0.05)=CM$1,1,-1)</f>
        <v>-1</v>
      </c>
      <c r="CN8" s="23">
        <f>IF(-CEILING('PE Calc'!$C$13,0.05)=CN$1,1,-1)</f>
        <v>-1</v>
      </c>
      <c r="CO8" s="23">
        <f>IF(-CEILING('PE Calc'!$C$13,0.05)=CO$1,1,-1)</f>
        <v>-1</v>
      </c>
      <c r="CP8" s="23">
        <f>IF(-CEILING('PE Calc'!$C$13,0.05)=CP$1,1,-1)</f>
        <v>-1</v>
      </c>
      <c r="CQ8" s="23">
        <f>IF(-CEILING('PE Calc'!$C$13,0.05)=CQ$1,1,-1)</f>
        <v>-1</v>
      </c>
      <c r="CR8" s="23">
        <f>IF(-CEILING('PE Calc'!$C$13,0.05)=CR$1,1,-1)</f>
        <v>-1</v>
      </c>
      <c r="CS8" s="23">
        <f>IF(-CEILING('PE Calc'!$C$13,0.05)=CS$1,1,-1)</f>
        <v>-1</v>
      </c>
      <c r="CT8" s="23">
        <f>IF(-CEILING('PE Calc'!$C$13,0.05)=CT$1,1,-1)</f>
        <v>-1</v>
      </c>
      <c r="CU8" s="23">
        <f>IF(-CEILING('PE Calc'!$C$13,0.05)=CU$1,1,-1)</f>
        <v>-1</v>
      </c>
      <c r="CV8" s="23">
        <f>IF(-CEILING('PE Calc'!$C$13,0.05)=CV$1,1,-1)</f>
        <v>-1</v>
      </c>
      <c r="CW8" s="23">
        <f>IF(-CEILING('PE Calc'!$C$13,0.05)=CW$1,1,-1)</f>
        <v>-1</v>
      </c>
      <c r="CX8" s="23">
        <f>IF(CEILING('PE Calc'!$C$13,0.05)=CX$1,1,-1)</f>
        <v>-1</v>
      </c>
      <c r="CY8" s="23">
        <f>IF(CEILING('PE Calc'!$C$13,0.05)=CY$1,1,-1)</f>
        <v>-1</v>
      </c>
      <c r="CZ8" s="23">
        <f>IF(CEILING('PE Calc'!$C$13,0.05)=CZ$1,1,-1)</f>
        <v>-1</v>
      </c>
      <c r="DA8" s="23">
        <f>IF(CEILING('PE Calc'!$C$13,0.05)=DA$1,1,-1)</f>
        <v>-1</v>
      </c>
      <c r="DB8" s="23">
        <f>IF(CEILING('PE Calc'!$C$13,0.05)=DB$1,1,-1)</f>
        <v>-1</v>
      </c>
      <c r="DC8" s="23">
        <f>IF(CEILING('PE Calc'!$C$13,0.05)=DC$1,1,-1)</f>
        <v>-1</v>
      </c>
      <c r="DD8" s="23">
        <f>IF(CEILING('PE Calc'!$C$13,0.05)=DD$1,1,-1)</f>
        <v>-1</v>
      </c>
      <c r="DE8" s="23">
        <f>IF(CEILING('PE Calc'!$C$13,0.05)=DE$1,1,-1)</f>
        <v>-1</v>
      </c>
      <c r="DF8" s="23">
        <f>IF(CEILING('PE Calc'!$C$13,0.05)=DF$1,1,-1)</f>
        <v>-1</v>
      </c>
      <c r="DG8" s="23">
        <f>IF(CEILING('PE Calc'!$C$13,0.05)=DG$1,1,-1)</f>
        <v>-1</v>
      </c>
      <c r="DH8" s="23">
        <f>IF(CEILING('PE Calc'!$C$13,0.05)=DH$1,1,-1)</f>
        <v>-1</v>
      </c>
      <c r="DI8" s="23">
        <f>IF(CEILING('PE Calc'!$C$13,0.05)=DI$1,1,-1)</f>
        <v>-1</v>
      </c>
      <c r="DJ8" s="23">
        <f>IF(CEILING('PE Calc'!$C$13,0.05)=DJ$1,1,-1)</f>
        <v>1</v>
      </c>
      <c r="DK8" s="23">
        <f>IF(CEILING('PE Calc'!$C$13,0.05)=DK$1,1,-1)</f>
        <v>-1</v>
      </c>
      <c r="DL8" s="23">
        <f>IF(CEILING('PE Calc'!$C$13,0.05)=DL$1,1,-1)</f>
        <v>-1</v>
      </c>
      <c r="DM8" s="23">
        <f>IF(CEILING('PE Calc'!$C$13,0.05)=DM$1,1,-1)</f>
        <v>-1</v>
      </c>
      <c r="DN8" s="23">
        <f>IF(CEILING('PE Calc'!$C$13,0.05)=DN$1,1,-1)</f>
        <v>-1</v>
      </c>
      <c r="DO8" s="23">
        <f>IF(CEILING('PE Calc'!$C$13,0.05)=DO$1,1,-1)</f>
        <v>-1</v>
      </c>
      <c r="DP8" s="23">
        <f>IF(CEILING('PE Calc'!$C$13,0.05)=DP$1,1,-1)</f>
        <v>-1</v>
      </c>
      <c r="DQ8" s="23">
        <f>IF(CEILING('PE Calc'!$C$13,0.05)=DQ$1,1,-1)</f>
        <v>-1</v>
      </c>
      <c r="DR8" s="23">
        <f>IF(CEILING('PE Calc'!$C$13,0.05)=DR$1,1,-1)</f>
        <v>-1</v>
      </c>
      <c r="DS8" s="23">
        <f>IF(CEILING('PE Calc'!$C$13,0.05)=DS$1,1,-1)</f>
        <v>-1</v>
      </c>
      <c r="DT8" s="23">
        <f>IF(CEILING('PE Calc'!$C$13,0.05)=DT$1,1,-1)</f>
        <v>-1</v>
      </c>
      <c r="DU8" s="23">
        <f>IF(CEILING('PE Calc'!$C$13,0.05)=DU$1,1,-1)</f>
        <v>-1</v>
      </c>
      <c r="DV8" s="23">
        <f>IF(CEILING('PE Calc'!$C$13,0.05)=DV$1,1,-1)</f>
        <v>-1</v>
      </c>
      <c r="DW8" s="23">
        <f>IF(CEILING('PE Calc'!$C$13,0.05)=DW$1,1,-1)</f>
        <v>-1</v>
      </c>
      <c r="DX8" s="23">
        <f>IF(CEILING('PE Calc'!$C$13,0.05)=DX$1,1,-1)</f>
        <v>-1</v>
      </c>
      <c r="DY8" s="23">
        <f>IF(CEILING('PE Calc'!$C$13,0.05)=DY$1,1,-1)</f>
        <v>-1</v>
      </c>
      <c r="DZ8" s="23">
        <f>IF(CEILING('PE Calc'!$C$13,0.05)=DZ$1,1,-1)</f>
        <v>-1</v>
      </c>
      <c r="EA8" s="23">
        <f>IF(CEILING('PE Calc'!$C$13,0.05)=EA$1,1,-1)</f>
        <v>-1</v>
      </c>
      <c r="EB8" s="23">
        <f>IF(CEILING('PE Calc'!$C$13,0.05)=EB$1,1,-1)</f>
        <v>-1</v>
      </c>
      <c r="EC8" s="23">
        <f>IF(CEILING('PE Calc'!$C$13,0.05)=EC$1,1,-1)</f>
        <v>-1</v>
      </c>
      <c r="ED8" s="23">
        <f>IF(CEILING('PE Calc'!$C$13,0.05)=ED$1,1,-1)</f>
        <v>-1</v>
      </c>
      <c r="EE8" s="23">
        <f>IF(CEILING('PE Calc'!$C$13,0.05)=EE$1,1,-1)</f>
        <v>-1</v>
      </c>
      <c r="EF8" s="23">
        <f>IF(CEILING('PE Calc'!$C$13,0.05)=EF$1,1,-1)</f>
        <v>-1</v>
      </c>
      <c r="EG8" s="23">
        <f>IF(CEILING('PE Calc'!$C$13,0.05)=EG$1,1,-1)</f>
        <v>-1</v>
      </c>
      <c r="EH8" s="23">
        <f>IF(CEILING('PE Calc'!$C$13,0.05)=EH$1,1,-1)</f>
        <v>-1</v>
      </c>
      <c r="EI8" s="23">
        <f>IF(CEILING('PE Calc'!$C$13,0.05)=EI$1,1,-1)</f>
        <v>-1</v>
      </c>
      <c r="EJ8" s="23">
        <f>IF(CEILING('PE Calc'!$C$13,0.05)=EJ$1,1,-1)</f>
        <v>-1</v>
      </c>
      <c r="EK8" s="23">
        <f>IF(CEILING('PE Calc'!$C$13,0.05)=EK$1,1,-1)</f>
        <v>-1</v>
      </c>
      <c r="EL8" s="23">
        <f>IF(CEILING('PE Calc'!$C$13,0.05)=EL$1,1,-1)</f>
        <v>-1</v>
      </c>
      <c r="EM8" s="23">
        <f>IF(CEILING('PE Calc'!$C$13,0.05)=EM$1,1,-1)</f>
        <v>-1</v>
      </c>
      <c r="EN8" s="23">
        <f>IF(CEILING('PE Calc'!$C$13,0.05)=EN$1,1,-1)</f>
        <v>-1</v>
      </c>
      <c r="EO8" s="23">
        <f>IF(CEILING('PE Calc'!$C$13,0.05)=EO$1,1,-1)</f>
        <v>-1</v>
      </c>
      <c r="EP8" s="23">
        <f>IF(CEILING('PE Calc'!$C$13,0.05)=EP$1,1,-1)</f>
        <v>-1</v>
      </c>
      <c r="EQ8" s="23">
        <f>IF(CEILING('PE Calc'!$C$13,0.05)=EQ$1,1,-1)</f>
        <v>-1</v>
      </c>
      <c r="ER8" s="23">
        <f>IF(CEILING('PE Calc'!$C$13,0.05)=ER$1,1,-1)</f>
        <v>-1</v>
      </c>
      <c r="ES8" s="23">
        <f>IF(CEILING('PE Calc'!$C$13,0.05)=ES$1,1,-1)</f>
        <v>-1</v>
      </c>
      <c r="ET8" s="23">
        <f>IF(CEILING('PE Calc'!$C$13,0.05)=ET$1,1,-1)</f>
        <v>-1</v>
      </c>
      <c r="EU8" s="23">
        <f>IF(CEILING('PE Calc'!$C$13,0.05)=EU$1,1,-1)</f>
        <v>-1</v>
      </c>
      <c r="EV8" s="23">
        <f>IF(CEILING('PE Calc'!$C$13,0.05)=EV$1,1,-1)</f>
        <v>-1</v>
      </c>
      <c r="EW8" s="23">
        <f>IF(CEILING('PE Calc'!$C$13,0.05)=EW$1,1,-1)</f>
        <v>-1</v>
      </c>
      <c r="EX8" s="23">
        <f>IF(CEILING('PE Calc'!$C$13,0.05)=EX$1,1,-1)</f>
        <v>-1</v>
      </c>
      <c r="EY8" s="23">
        <f>IF(CEILING('PE Calc'!$C$13,0.05)=EY$1,1,-1)</f>
        <v>-1</v>
      </c>
      <c r="EZ8" s="23">
        <f>IF(CEILING('PE Calc'!$C$13,0.05)=EZ$1,1,-1)</f>
        <v>-1</v>
      </c>
      <c r="FA8" s="23">
        <f>IF(CEILING('PE Calc'!$C$13,0.05)=FA$1,1,-1)</f>
        <v>-1</v>
      </c>
      <c r="FB8" s="23">
        <f>IF(CEILING('PE Calc'!$C$13,0.05)=FB$1,1,-1)</f>
        <v>-1</v>
      </c>
      <c r="FC8" s="23">
        <f>IF(CEILING('PE Calc'!$C$13,0.05)=FC$1,1,-1)</f>
        <v>-1</v>
      </c>
      <c r="FD8" s="23">
        <f>IF(CEILING('PE Calc'!$C$13,0.05)=FD$1,1,-1)</f>
        <v>-1</v>
      </c>
      <c r="FE8" s="23">
        <f>IF(CEILING('PE Calc'!$C$13,0.05)=FE$1,1,-1)</f>
        <v>-1</v>
      </c>
      <c r="FF8" s="23">
        <f>IF(CEILING('PE Calc'!$C$13,0.05)=FF$1,1,-1)</f>
        <v>-1</v>
      </c>
      <c r="FG8" s="23">
        <f>IF(CEILING('PE Calc'!$C$13,0.05)=FG$1,1,-1)</f>
        <v>-1</v>
      </c>
      <c r="FH8" s="23">
        <f>IF(CEILING('PE Calc'!$C$13,0.05)=FH$1,1,-1)</f>
        <v>-1</v>
      </c>
      <c r="FI8" s="23">
        <f>IF(CEILING('PE Calc'!$C$13,0.05)=FI$1,1,-1)</f>
        <v>-1</v>
      </c>
      <c r="FJ8" s="23">
        <f>IF(CEILING('PE Calc'!$C$13,0.05)=FJ$1,1,-1)</f>
        <v>-1</v>
      </c>
      <c r="FK8" s="23">
        <f>IF(CEILING('PE Calc'!$C$13,0.05)=FK$1,1,-1)</f>
        <v>-1</v>
      </c>
      <c r="FL8" s="23">
        <f>IF(CEILING('PE Calc'!$C$13,0.05)=FL$1,1,-1)</f>
        <v>-1</v>
      </c>
      <c r="FM8" s="23">
        <f>IF(CEILING('PE Calc'!$C$13,0.05)=FM$1,1,-1)</f>
        <v>-1</v>
      </c>
      <c r="FN8" s="23">
        <f>IF(CEILING('PE Calc'!$C$13,0.05)=FN$1,1,-1)</f>
        <v>-1</v>
      </c>
      <c r="FO8" s="23">
        <f>IF(CEILING('PE Calc'!$C$13,0.05)=FO$1,1,-1)</f>
        <v>-1</v>
      </c>
      <c r="FP8" s="23">
        <f>IF(CEILING('PE Calc'!$C$13,0.05)=FP$1,1,-1)</f>
        <v>-1</v>
      </c>
      <c r="FQ8" s="23">
        <f>IF(CEILING('PE Calc'!$C$13,0.05)=FQ$1,1,-1)</f>
        <v>-1</v>
      </c>
      <c r="FR8" s="23">
        <f>IF(CEILING('PE Calc'!$C$13,0.05)=FR$1,1,-1)</f>
        <v>-1</v>
      </c>
      <c r="FS8" s="23">
        <f>IF(CEILING('PE Calc'!$C$13,0.05)=FS$1,1,-1)</f>
        <v>-1</v>
      </c>
      <c r="FT8" s="23">
        <f>IF(CEILING('PE Calc'!$C$13,0.05)=FT$1,1,-1)</f>
        <v>-1</v>
      </c>
      <c r="FU8" s="23">
        <f>IF(CEILING('PE Calc'!$C$13,0.05)=FU$1,1,-1)</f>
        <v>-1</v>
      </c>
      <c r="FV8" s="23">
        <f>IF(CEILING('PE Calc'!$C$13,0.05)=FV$1,1,-1)</f>
        <v>-1</v>
      </c>
      <c r="FW8" s="23">
        <f>IF(CEILING('PE Calc'!$C$13,0.05)=FW$1,1,-1)</f>
        <v>-1</v>
      </c>
      <c r="FX8" s="23">
        <f>IF(CEILING('PE Calc'!$C$13,0.05)=FX$1,1,-1)</f>
        <v>-1</v>
      </c>
      <c r="FY8" s="23">
        <f>IF(CEILING('PE Calc'!$C$13,0.05)=FY$1,1,-1)</f>
        <v>-1</v>
      </c>
      <c r="FZ8" s="23">
        <f>IF(CEILING('PE Calc'!$C$13,0.05)=FZ$1,1,-1)</f>
        <v>-1</v>
      </c>
      <c r="GA8" s="23">
        <f>IF(CEILING('PE Calc'!$C$13,0.05)=GA$1,1,-1)</f>
        <v>-1</v>
      </c>
      <c r="GB8" s="23">
        <f>IF(CEILING('PE Calc'!$C$13,0.05)=GB$1,1,-1)</f>
        <v>-1</v>
      </c>
      <c r="GC8" s="23">
        <f>IF(CEILING('PE Calc'!$C$13,0.05)=GC$1,1,-1)</f>
        <v>-1</v>
      </c>
      <c r="GD8" s="23">
        <f>IF(CEILING('PE Calc'!$C$13,0.05)=GD$1,1,-1)</f>
        <v>-1</v>
      </c>
      <c r="GE8" s="23">
        <f>IF(CEILING('PE Calc'!$C$13,0.05)=GE$1,1,-1)</f>
        <v>-1</v>
      </c>
      <c r="GF8" s="23">
        <f>IF(CEILING('PE Calc'!$C$13,0.05)=GF$1,1,-1)</f>
        <v>-1</v>
      </c>
      <c r="GG8" s="23">
        <f>IF(CEILING('PE Calc'!$C$13,0.05)=GG$1,1,-1)</f>
        <v>-1</v>
      </c>
      <c r="GH8" s="23">
        <f>IF(CEILING('PE Calc'!$C$13,0.05)=GH$1,1,-1)</f>
        <v>-1</v>
      </c>
      <c r="GI8" s="23">
        <f>IF(CEILING('PE Calc'!$C$13,0.05)=GI$1,1,-1)</f>
        <v>-1</v>
      </c>
      <c r="GJ8" s="23">
        <f>IF(CEILING('PE Calc'!$C$13,0.05)=GJ$1,1,-1)</f>
        <v>-1</v>
      </c>
      <c r="GK8" s="23">
        <f>IF(CEILING('PE Calc'!$C$13,0.05)=GK$1,1,-1)</f>
        <v>-1</v>
      </c>
      <c r="GL8" s="23">
        <f>IF(CEILING('PE Calc'!$C$13,0.05)=GL$1,1,-1)</f>
        <v>-1</v>
      </c>
      <c r="GM8" s="23">
        <f>IF(CEILING('PE Calc'!$C$13,0.05)=GM$1,1,-1)</f>
        <v>-1</v>
      </c>
      <c r="GN8" s="23">
        <f>IF(CEILING('PE Calc'!$C$13,0.05)=GN$1,1,-1)</f>
        <v>-1</v>
      </c>
      <c r="GO8" s="23">
        <f>IF(CEILING('PE Calc'!$C$13,0.05)=GO$1,1,-1)</f>
        <v>-1</v>
      </c>
      <c r="GP8" s="23">
        <f>IF(CEILING('PE Calc'!$C$13,0.05)=GP$1,1,-1)</f>
        <v>-1</v>
      </c>
      <c r="GQ8" s="23">
        <f>IF(CEILING('PE Calc'!$C$13,0.05)=GQ$1,1,-1)</f>
        <v>-1</v>
      </c>
      <c r="GR8" s="23">
        <f>IF(CEILING('PE Calc'!$C$13,0.05)=GR$1,1,-1)</f>
        <v>-1</v>
      </c>
      <c r="GS8" s="23">
        <f>IF(CEILING('PE Calc'!$C$13,0.05)=GS$1,1,-1)</f>
        <v>-1</v>
      </c>
      <c r="GT8" s="23">
        <f>IF(CEILING('PE Calc'!$C$13,0.05)=GT$1,1,-1)</f>
        <v>-1</v>
      </c>
    </row>
    <row r="9" spans="1:202" x14ac:dyDescent="0.25">
      <c r="A9" s="37" t="s">
        <v>38</v>
      </c>
      <c r="B9" s="20">
        <f>IFERROR(IF(-CEILING('PE Calc'!$C$17,0.05)=B$1,1,-1),-1)</f>
        <v>-1</v>
      </c>
      <c r="C9" s="20">
        <f>IFERROR(IF(-CEILING('PE Calc'!$C$17,0.05)=C$1,1,-1),-1)</f>
        <v>-1</v>
      </c>
      <c r="D9" s="20">
        <f>IFERROR(IF(-CEILING('PE Calc'!$C$17,0.05)=D$1,1,-1),-1)</f>
        <v>-1</v>
      </c>
      <c r="E9" s="20">
        <f>IFERROR(IF(-CEILING('PE Calc'!$C$17,0.05)=E$1,1,-1),-1)</f>
        <v>-1</v>
      </c>
      <c r="F9" s="20">
        <f>IFERROR(IF(-CEILING('PE Calc'!$C$17,0.05)=F$1,1,-1),-1)</f>
        <v>-1</v>
      </c>
      <c r="G9" s="20">
        <f>IFERROR(IF(-CEILING('PE Calc'!$C$17,0.05)=G$1,1,-1),-1)</f>
        <v>-1</v>
      </c>
      <c r="H9" s="20">
        <f>IFERROR(IF(-CEILING('PE Calc'!$C$17,0.05)=H$1,1,-1),-1)</f>
        <v>-1</v>
      </c>
      <c r="I9" s="20">
        <f>IFERROR(IF(-CEILING('PE Calc'!$C$17,0.05)=I$1,1,-1),-1)</f>
        <v>-1</v>
      </c>
      <c r="J9" s="20">
        <f>IFERROR(IF(-CEILING('PE Calc'!$C$17,0.05)=J$1,1,-1),-1)</f>
        <v>-1</v>
      </c>
      <c r="K9" s="20">
        <f>IFERROR(IF(-CEILING('PE Calc'!$C$17,0.05)=K$1,1,-1),-1)</f>
        <v>-1</v>
      </c>
      <c r="L9" s="20">
        <f>IFERROR(IF(-CEILING('PE Calc'!$C$17,0.05)=L$1,1,-1),-1)</f>
        <v>-1</v>
      </c>
      <c r="M9" s="20">
        <f>IFERROR(IF(-CEILING('PE Calc'!$C$17,0.05)=M$1,1,-1),-1)</f>
        <v>-1</v>
      </c>
      <c r="N9" s="20">
        <f>IFERROR(IF(-CEILING('PE Calc'!$C$17,0.05)=N$1,1,-1),-1)</f>
        <v>-1</v>
      </c>
      <c r="O9" s="20">
        <f>IFERROR(IF(-CEILING('PE Calc'!$C$17,0.05)=O$1,1,-1),-1)</f>
        <v>-1</v>
      </c>
      <c r="P9" s="20">
        <f>IFERROR(IF(-CEILING('PE Calc'!$C$17,0.05)=P$1,1,-1),-1)</f>
        <v>-1</v>
      </c>
      <c r="Q9" s="20">
        <f>IFERROR(IF(-CEILING('PE Calc'!$C$17,0.05)=Q$1,1,-1),-1)</f>
        <v>-1</v>
      </c>
      <c r="R9" s="20">
        <f>IFERROR(IF(-CEILING('PE Calc'!$C$17,0.05)=R$1,1,-1),-1)</f>
        <v>-1</v>
      </c>
      <c r="S9" s="20">
        <f>IFERROR(IF(-CEILING('PE Calc'!$C$17,0.05)=S$1,1,-1),-1)</f>
        <v>-1</v>
      </c>
      <c r="T9" s="20">
        <f>IFERROR(IF(-CEILING('PE Calc'!$C$17,0.05)=T$1,1,-1),-1)</f>
        <v>-1</v>
      </c>
      <c r="U9" s="20">
        <f>IFERROR(IF(-CEILING('PE Calc'!$C$17,0.05)=U$1,1,-1),-1)</f>
        <v>-1</v>
      </c>
      <c r="V9" s="20">
        <f>IFERROR(IF(-CEILING('PE Calc'!$C$17,0.05)=V$1,1,-1),-1)</f>
        <v>-1</v>
      </c>
      <c r="W9" s="20">
        <f>IFERROR(IF(-CEILING('PE Calc'!$C$17,0.05)=W$1,1,-1),-1)</f>
        <v>-1</v>
      </c>
      <c r="X9" s="20">
        <f>IFERROR(IF(-CEILING('PE Calc'!$C$17,0.05)=X$1,1,-1),-1)</f>
        <v>-1</v>
      </c>
      <c r="Y9" s="20">
        <f>IFERROR(IF(-CEILING('PE Calc'!$C$17,0.05)=Y$1,1,-1),-1)</f>
        <v>-1</v>
      </c>
      <c r="Z9" s="20">
        <f>IFERROR(IF(-CEILING('PE Calc'!$C$17,0.05)=Z$1,1,-1),-1)</f>
        <v>-1</v>
      </c>
      <c r="AA9" s="20">
        <f>IFERROR(IF(-CEILING('PE Calc'!$C$17,0.05)=AA$1,1,-1),-1)</f>
        <v>-1</v>
      </c>
      <c r="AB9" s="20">
        <f>IFERROR(IF(-CEILING('PE Calc'!$C$17,0.05)=AB$1,1,-1),-1)</f>
        <v>-1</v>
      </c>
      <c r="AC9" s="20">
        <f>IFERROR(IF(-CEILING('PE Calc'!$C$17,0.05)=AC$1,1,-1),-1)</f>
        <v>-1</v>
      </c>
      <c r="AD9" s="20">
        <f>IFERROR(IF(-CEILING('PE Calc'!$C$17,0.05)=AD$1,1,-1),-1)</f>
        <v>-1</v>
      </c>
      <c r="AE9" s="20">
        <f>IFERROR(IF(-CEILING('PE Calc'!$C$17,0.05)=AE$1,1,-1),-1)</f>
        <v>-1</v>
      </c>
      <c r="AF9" s="20">
        <f>IFERROR(IF(-CEILING('PE Calc'!$C$17,0.05)=AF$1,1,-1),-1)</f>
        <v>-1</v>
      </c>
      <c r="AG9" s="20">
        <f>IFERROR(IF(-CEILING('PE Calc'!$C$17,0.05)=AG$1,1,-1),-1)</f>
        <v>-1</v>
      </c>
      <c r="AH9" s="20">
        <f>IFERROR(IF(-CEILING('PE Calc'!$C$17,0.05)=AH$1,1,-1),-1)</f>
        <v>-1</v>
      </c>
      <c r="AI9" s="20">
        <f>IFERROR(IF(-CEILING('PE Calc'!$C$17,0.05)=AI$1,1,-1),-1)</f>
        <v>-1</v>
      </c>
      <c r="AJ9" s="20">
        <f>IFERROR(IF(-CEILING('PE Calc'!$C$17,0.05)=AJ$1,1,-1),-1)</f>
        <v>-1</v>
      </c>
      <c r="AK9" s="20">
        <f>IFERROR(IF(-CEILING('PE Calc'!$C$17,0.05)=AK$1,1,-1),-1)</f>
        <v>-1</v>
      </c>
      <c r="AL9" s="20">
        <f>IFERROR(IF(-CEILING('PE Calc'!$C$17,0.05)=AL$1,1,-1),-1)</f>
        <v>-1</v>
      </c>
      <c r="AM9" s="20">
        <f>IFERROR(IF(-CEILING('PE Calc'!$C$17,0.05)=AM$1,1,-1),-1)</f>
        <v>-1</v>
      </c>
      <c r="AN9" s="20">
        <f>IFERROR(IF(-CEILING('PE Calc'!$C$17,0.05)=AN$1,1,-1),-1)</f>
        <v>-1</v>
      </c>
      <c r="AO9" s="20">
        <f>IFERROR(IF(-CEILING('PE Calc'!$C$17,0.05)=AO$1,1,-1),-1)</f>
        <v>-1</v>
      </c>
      <c r="AP9" s="20">
        <f>IFERROR(IF(-CEILING('PE Calc'!$C$17,0.05)=AP$1,1,-1),-1)</f>
        <v>-1</v>
      </c>
      <c r="AQ9" s="20">
        <f>IFERROR(IF(-CEILING('PE Calc'!$C$17,0.05)=AQ$1,1,-1),-1)</f>
        <v>-1</v>
      </c>
      <c r="AR9" s="20">
        <f>IFERROR(IF(-CEILING('PE Calc'!$C$17,0.05)=AR$1,1,-1),-1)</f>
        <v>-1</v>
      </c>
      <c r="AS9" s="20">
        <f>IFERROR(IF(-CEILING('PE Calc'!$C$17,0.05)=AS$1,1,-1),-1)</f>
        <v>-1</v>
      </c>
      <c r="AT9" s="20">
        <f>IFERROR(IF(-CEILING('PE Calc'!$C$17,0.05)=AT$1,1,-1),-1)</f>
        <v>-1</v>
      </c>
      <c r="AU9" s="20">
        <f>IFERROR(IF(-CEILING('PE Calc'!$C$17,0.05)=AU$1,1,-1),-1)</f>
        <v>-1</v>
      </c>
      <c r="AV9" s="20">
        <f>IFERROR(IF(-CEILING('PE Calc'!$C$17,0.05)=AV$1,1,-1),-1)</f>
        <v>-1</v>
      </c>
      <c r="AW9" s="20">
        <f>IFERROR(IF(-CEILING('PE Calc'!$C$17,0.05)=AW$1,1,-1),-1)</f>
        <v>-1</v>
      </c>
      <c r="AX9" s="20">
        <f>IFERROR(IF(-CEILING('PE Calc'!$C$17,0.05)=AX$1,1,-1),-1)</f>
        <v>-1</v>
      </c>
      <c r="AY9" s="20">
        <f>IFERROR(IF(-CEILING('PE Calc'!$C$17,0.05)=AY$1,1,-1),-1)</f>
        <v>-1</v>
      </c>
      <c r="AZ9" s="20">
        <f>IFERROR(IF(-CEILING('PE Calc'!$C$17,0.05)=AZ$1,1,-1),-1)</f>
        <v>-1</v>
      </c>
      <c r="BA9" s="20">
        <f>IFERROR(IF(-CEILING('PE Calc'!$C$17,0.05)=BA$1,1,-1),-1)</f>
        <v>-1</v>
      </c>
      <c r="BB9" s="20">
        <f>IFERROR(IF(-CEILING('PE Calc'!$C$17,0.05)=BB$1,1,-1),-1)</f>
        <v>-1</v>
      </c>
      <c r="BC9" s="20">
        <f>IFERROR(IF(-CEILING('PE Calc'!$C$17,0.05)=BC$1,1,-1),-1)</f>
        <v>-1</v>
      </c>
      <c r="BD9" s="20">
        <f>IFERROR(IF(-CEILING('PE Calc'!$C$17,0.05)=BD$1,1,-1),-1)</f>
        <v>-1</v>
      </c>
      <c r="BE9" s="20">
        <f>IFERROR(IF(-CEILING('PE Calc'!$C$17,0.05)=BE$1,1,-1),-1)</f>
        <v>-1</v>
      </c>
      <c r="BF9" s="20">
        <f>IFERROR(IF(-CEILING('PE Calc'!$C$17,0.05)=BF$1,1,-1),-1)</f>
        <v>-1</v>
      </c>
      <c r="BG9" s="20">
        <f>IFERROR(IF(-CEILING('PE Calc'!$C$17,0.05)=BG$1,1,-1),-1)</f>
        <v>-1</v>
      </c>
      <c r="BH9" s="20">
        <f>IFERROR(IF(-CEILING('PE Calc'!$C$17,0.05)=BH$1,1,-1),-1)</f>
        <v>-1</v>
      </c>
      <c r="BI9" s="20">
        <f>IFERROR(IF(-CEILING('PE Calc'!$C$17,0.05)=BI$1,1,-1),-1)</f>
        <v>-1</v>
      </c>
      <c r="BJ9" s="20">
        <f>IFERROR(IF(-CEILING('PE Calc'!$C$17,0.05)=BJ$1,1,-1),-1)</f>
        <v>-1</v>
      </c>
      <c r="BK9" s="20">
        <f>IFERROR(IF(-CEILING('PE Calc'!$C$17,0.05)=BK$1,1,-1),-1)</f>
        <v>-1</v>
      </c>
      <c r="BL9" s="20">
        <f>IFERROR(IF(-CEILING('PE Calc'!$C$17,0.05)=BL$1,1,-1),-1)</f>
        <v>-1</v>
      </c>
      <c r="BM9" s="20">
        <f>IFERROR(IF(-CEILING('PE Calc'!$C$17,0.05)=BM$1,1,-1),-1)</f>
        <v>-1</v>
      </c>
      <c r="BN9" s="20">
        <f>IFERROR(IF(-CEILING('PE Calc'!$C$17,0.05)=BN$1,1,-1),-1)</f>
        <v>-1</v>
      </c>
      <c r="BO9" s="20">
        <f>IFERROR(IF(-CEILING('PE Calc'!$C$17,0.05)=BO$1,1,-1),-1)</f>
        <v>-1</v>
      </c>
      <c r="BP9" s="20">
        <f>IFERROR(IF(-CEILING('PE Calc'!$C$17,0.05)=BP$1,1,-1),-1)</f>
        <v>-1</v>
      </c>
      <c r="BQ9" s="20">
        <f>IFERROR(IF(-CEILING('PE Calc'!$C$17,0.05)=BQ$1,1,-1),-1)</f>
        <v>-1</v>
      </c>
      <c r="BR9" s="20">
        <f>IFERROR(IF(-CEILING('PE Calc'!$C$17,0.05)=BR$1,1,-1),-1)</f>
        <v>-1</v>
      </c>
      <c r="BS9" s="20">
        <f>IFERROR(IF(-CEILING('PE Calc'!$C$17,0.05)=BS$1,1,-1),-1)</f>
        <v>-1</v>
      </c>
      <c r="BT9" s="20">
        <f>IFERROR(IF(-CEILING('PE Calc'!$C$17,0.05)=BT$1,1,-1),-1)</f>
        <v>-1</v>
      </c>
      <c r="BU9" s="20">
        <f>IFERROR(IF(-CEILING('PE Calc'!$C$17,0.05)=BU$1,1,-1),-1)</f>
        <v>-1</v>
      </c>
      <c r="BV9" s="20">
        <f>IFERROR(IF(-CEILING('PE Calc'!$C$17,0.05)=BV$1,1,-1),-1)</f>
        <v>-1</v>
      </c>
      <c r="BW9" s="20">
        <f>IFERROR(IF(-CEILING('PE Calc'!$C$17,0.05)=BW$1,1,-1),-1)</f>
        <v>-1</v>
      </c>
      <c r="BX9" s="20">
        <f>IFERROR(IF(-CEILING('PE Calc'!$C$17,0.05)=BX$1,1,-1),-1)</f>
        <v>-1</v>
      </c>
      <c r="BY9" s="20">
        <f>IFERROR(IF(-CEILING('PE Calc'!$C$17,0.05)=BY$1,1,-1),-1)</f>
        <v>-1</v>
      </c>
      <c r="BZ9" s="20">
        <f>IFERROR(IF(-CEILING('PE Calc'!$C$17,0.05)=BZ$1,1,-1),-1)</f>
        <v>-1</v>
      </c>
      <c r="CA9" s="20">
        <f>IFERROR(IF(-CEILING('PE Calc'!$C$17,0.05)=CA$1,1,-1),-1)</f>
        <v>-1</v>
      </c>
      <c r="CB9" s="20">
        <f>IFERROR(IF(-CEILING('PE Calc'!$C$17,0.05)=CB$1,1,-1),-1)</f>
        <v>-1</v>
      </c>
      <c r="CC9" s="20">
        <f>IFERROR(IF(-CEILING('PE Calc'!$C$17,0.05)=CC$1,1,-1),-1)</f>
        <v>-1</v>
      </c>
      <c r="CD9" s="20">
        <f>IFERROR(IF(-CEILING('PE Calc'!$C$17,0.05)=CD$1,1,-1),-1)</f>
        <v>-1</v>
      </c>
      <c r="CE9" s="20">
        <f>IFERROR(IF(-CEILING('PE Calc'!$C$17,0.05)=CE$1,1,-1),-1)</f>
        <v>-1</v>
      </c>
      <c r="CF9" s="20">
        <f>IFERROR(IF(-CEILING('PE Calc'!$C$17,0.05)=CF$1,1,-1),-1)</f>
        <v>-1</v>
      </c>
      <c r="CG9" s="20">
        <f>IFERROR(IF(-CEILING('PE Calc'!$C$17,0.05)=CG$1,1,-1),-1)</f>
        <v>-1</v>
      </c>
      <c r="CH9" s="20">
        <f>IFERROR(IF(-CEILING('PE Calc'!$C$17,0.05)=CH$1,1,-1),-1)</f>
        <v>-1</v>
      </c>
      <c r="CI9" s="20">
        <f>IFERROR(IF(-CEILING('PE Calc'!$C$17,0.05)=CI$1,1,-1),-1)</f>
        <v>-1</v>
      </c>
      <c r="CJ9" s="20">
        <f>IFERROR(IF(-CEILING('PE Calc'!$C$17,0.05)=CJ$1,1,-1),-1)</f>
        <v>-1</v>
      </c>
      <c r="CK9" s="20">
        <f>IFERROR(IF(-CEILING('PE Calc'!$C$17,0.05)=CK$1,1,-1),-1)</f>
        <v>-1</v>
      </c>
      <c r="CL9" s="20">
        <f>IFERROR(IF(-CEILING('PE Calc'!$C$17,0.05)=CL$1,1,-1),-1)</f>
        <v>-1</v>
      </c>
      <c r="CM9" s="20">
        <f>IFERROR(IF(-CEILING('PE Calc'!$C$17,0.05)=CM$1,1,-1),-1)</f>
        <v>-1</v>
      </c>
      <c r="CN9" s="20">
        <f>IFERROR(IF(-CEILING('PE Calc'!$C$17,0.05)=CN$1,1,-1),-1)</f>
        <v>-1</v>
      </c>
      <c r="CO9" s="20">
        <f>IFERROR(IF(-CEILING('PE Calc'!$C$17,0.05)=CO$1,1,-1),-1)</f>
        <v>-1</v>
      </c>
      <c r="CP9" s="20">
        <f>IFERROR(IF(-CEILING('PE Calc'!$C$17,0.05)=CP$1,1,-1),-1)</f>
        <v>1</v>
      </c>
      <c r="CQ9" s="20">
        <f>IFERROR(IF(-CEILING('PE Calc'!$C$17,0.05)=CQ$1,1,-1),-1)</f>
        <v>-1</v>
      </c>
      <c r="CR9" s="20">
        <f>IFERROR(IF(-CEILING('PE Calc'!$C$17,0.05)=CR$1,1,-1),-1)</f>
        <v>-1</v>
      </c>
      <c r="CS9" s="20">
        <f>IFERROR(IF(-CEILING('PE Calc'!$C$17,0.05)=CS$1,1,-1),-1)</f>
        <v>-1</v>
      </c>
      <c r="CT9" s="20">
        <f>IFERROR(IF(-CEILING('PE Calc'!$C$17,0.05)=CT$1,1,-1),-1)</f>
        <v>-1</v>
      </c>
      <c r="CU9" s="20">
        <f>IFERROR(IF(-CEILING('PE Calc'!$C$17,0.05)=CU$1,1,-1),-1)</f>
        <v>-1</v>
      </c>
      <c r="CV9" s="20">
        <f>IFERROR(IF(-CEILING('PE Calc'!$C$17,0.05)=CV$1,1,-1),-1)</f>
        <v>-1</v>
      </c>
      <c r="CW9" s="20">
        <f>IFERROR(IF(-CEILING('PE Calc'!$C$17,0.05)=CW$1,1,-1),-1)</f>
        <v>-1</v>
      </c>
      <c r="CX9" s="20">
        <f>IFERROR(IF(CEILING('PE Calc'!$C$17,0.05)=CX$1,1,-1),-1)</f>
        <v>-1</v>
      </c>
      <c r="CY9" s="20">
        <f>IFERROR(IF(CEILING('PE Calc'!$C$17,0.05)=CY$1,1,-1),-1)</f>
        <v>-1</v>
      </c>
      <c r="CZ9" s="20">
        <f>IFERROR(IF(CEILING('PE Calc'!$C$17,0.05)=CZ$1,1,-1),-1)</f>
        <v>-1</v>
      </c>
      <c r="DA9" s="20">
        <f>IFERROR(IF(CEILING('PE Calc'!$C$17,0.05)=DA$1,1,-1),-1)</f>
        <v>-1</v>
      </c>
      <c r="DB9" s="20">
        <f>IFERROR(IF(CEILING('PE Calc'!$C$17,0.05)=DB$1,1,-1),-1)</f>
        <v>-1</v>
      </c>
      <c r="DC9" s="20">
        <f>IFERROR(IF(CEILING('PE Calc'!$C$17,0.05)=DC$1,1,-1),-1)</f>
        <v>-1</v>
      </c>
      <c r="DD9" s="20">
        <f>IFERROR(IF(CEILING('PE Calc'!$C$17,0.05)=DD$1,1,-1),-1)</f>
        <v>-1</v>
      </c>
      <c r="DE9" s="20">
        <f>IFERROR(IF(CEILING('PE Calc'!$C$17,0.05)=DE$1,1,-1),-1)</f>
        <v>-1</v>
      </c>
      <c r="DF9" s="20">
        <f>IFERROR(IF(CEILING('PE Calc'!$C$17,0.05)=DF$1,1,-1),-1)</f>
        <v>1</v>
      </c>
      <c r="DG9" s="20">
        <f>IFERROR(IF(CEILING('PE Calc'!$C$17,0.05)=DG$1,1,-1),-1)</f>
        <v>-1</v>
      </c>
      <c r="DH9" s="20">
        <f>IFERROR(IF(CEILING('PE Calc'!$C$17,0.05)=DH$1,1,-1),-1)</f>
        <v>-1</v>
      </c>
      <c r="DI9" s="20">
        <f>IFERROR(IF(CEILING('PE Calc'!$C$17,0.05)=DI$1,1,-1),-1)</f>
        <v>-1</v>
      </c>
      <c r="DJ9" s="20">
        <f>IFERROR(IF(CEILING('PE Calc'!$C$17,0.05)=DJ$1,1,-1),-1)</f>
        <v>-1</v>
      </c>
      <c r="DK9" s="20">
        <f>IFERROR(IF(CEILING('PE Calc'!$C$17,0.05)=DK$1,1,-1),-1)</f>
        <v>-1</v>
      </c>
      <c r="DL9" s="20">
        <f>IFERROR(IF(CEILING('PE Calc'!$C$17,0.05)=DL$1,1,-1),-1)</f>
        <v>-1</v>
      </c>
      <c r="DM9" s="20">
        <f>IFERROR(IF(CEILING('PE Calc'!$C$17,0.05)=DM$1,1,-1),-1)</f>
        <v>-1</v>
      </c>
      <c r="DN9" s="20">
        <f>IFERROR(IF(CEILING('PE Calc'!$C$17,0.05)=DN$1,1,-1),-1)</f>
        <v>-1</v>
      </c>
      <c r="DO9" s="20">
        <f>IFERROR(IF(CEILING('PE Calc'!$C$17,0.05)=DO$1,1,-1),-1)</f>
        <v>-1</v>
      </c>
      <c r="DP9" s="20">
        <f>IFERROR(IF(CEILING('PE Calc'!$C$17,0.05)=DP$1,1,-1),-1)</f>
        <v>-1</v>
      </c>
      <c r="DQ9" s="20">
        <f>IFERROR(IF(CEILING('PE Calc'!$C$17,0.05)=DQ$1,1,-1),-1)</f>
        <v>-1</v>
      </c>
      <c r="DR9" s="20">
        <f>IFERROR(IF(CEILING('PE Calc'!$C$17,0.05)=DR$1,1,-1),-1)</f>
        <v>-1</v>
      </c>
      <c r="DS9" s="20">
        <f>IFERROR(IF(CEILING('PE Calc'!$C$17,0.05)=DS$1,1,-1),-1)</f>
        <v>-1</v>
      </c>
      <c r="DT9" s="20">
        <f>IFERROR(IF(CEILING('PE Calc'!$C$17,0.05)=DT$1,1,-1),-1)</f>
        <v>-1</v>
      </c>
      <c r="DU9" s="20">
        <f>IFERROR(IF(CEILING('PE Calc'!$C$17,0.05)=DU$1,1,-1),-1)</f>
        <v>-1</v>
      </c>
      <c r="DV9" s="20">
        <f>IFERROR(IF(CEILING('PE Calc'!$C$17,0.05)=DV$1,1,-1),-1)</f>
        <v>-1</v>
      </c>
      <c r="DW9" s="20">
        <f>IFERROR(IF(CEILING('PE Calc'!$C$17,0.05)=DW$1,1,-1),-1)</f>
        <v>-1</v>
      </c>
      <c r="DX9" s="20">
        <f>IFERROR(IF(CEILING('PE Calc'!$C$17,0.05)=DX$1,1,-1),-1)</f>
        <v>-1</v>
      </c>
      <c r="DY9" s="20">
        <f>IFERROR(IF(CEILING('PE Calc'!$C$17,0.05)=DY$1,1,-1),-1)</f>
        <v>-1</v>
      </c>
      <c r="DZ9" s="20">
        <f>IFERROR(IF(CEILING('PE Calc'!$C$17,0.05)=DZ$1,1,-1),-1)</f>
        <v>-1</v>
      </c>
      <c r="EA9" s="20">
        <f>IFERROR(IF(CEILING('PE Calc'!$C$17,0.05)=EA$1,1,-1),-1)</f>
        <v>-1</v>
      </c>
      <c r="EB9" s="20">
        <f>IFERROR(IF(CEILING('PE Calc'!$C$17,0.05)=EB$1,1,-1),-1)</f>
        <v>-1</v>
      </c>
      <c r="EC9" s="20">
        <f>IFERROR(IF(CEILING('PE Calc'!$C$17,0.05)=EC$1,1,-1),-1)</f>
        <v>-1</v>
      </c>
      <c r="ED9" s="20">
        <f>IFERROR(IF(CEILING('PE Calc'!$C$17,0.05)=ED$1,1,-1),-1)</f>
        <v>-1</v>
      </c>
      <c r="EE9" s="20">
        <f>IFERROR(IF(CEILING('PE Calc'!$C$17,0.05)=EE$1,1,-1),-1)</f>
        <v>-1</v>
      </c>
      <c r="EF9" s="20">
        <f>IFERROR(IF(CEILING('PE Calc'!$C$17,0.05)=EF$1,1,-1),-1)</f>
        <v>-1</v>
      </c>
      <c r="EG9" s="20">
        <f>IFERROR(IF(CEILING('PE Calc'!$C$17,0.05)=EG$1,1,-1),-1)</f>
        <v>-1</v>
      </c>
      <c r="EH9" s="20">
        <f>IFERROR(IF(CEILING('PE Calc'!$C$17,0.05)=EH$1,1,-1),-1)</f>
        <v>-1</v>
      </c>
      <c r="EI9" s="20">
        <f>IFERROR(IF(CEILING('PE Calc'!$C$17,0.05)=EI$1,1,-1),-1)</f>
        <v>-1</v>
      </c>
      <c r="EJ9" s="20">
        <f>IFERROR(IF(CEILING('PE Calc'!$C$17,0.05)=EJ$1,1,-1),-1)</f>
        <v>-1</v>
      </c>
      <c r="EK9" s="20">
        <f>IFERROR(IF(CEILING('PE Calc'!$C$17,0.05)=EK$1,1,-1),-1)</f>
        <v>-1</v>
      </c>
      <c r="EL9" s="20">
        <f>IFERROR(IF(CEILING('PE Calc'!$C$17,0.05)=EL$1,1,-1),-1)</f>
        <v>-1</v>
      </c>
      <c r="EM9" s="20">
        <f>IFERROR(IF(CEILING('PE Calc'!$C$17,0.05)=EM$1,1,-1),-1)</f>
        <v>-1</v>
      </c>
      <c r="EN9" s="20">
        <f>IFERROR(IF(CEILING('PE Calc'!$C$17,0.05)=EN$1,1,-1),-1)</f>
        <v>-1</v>
      </c>
      <c r="EO9" s="20">
        <f>IFERROR(IF(CEILING('PE Calc'!$C$17,0.05)=EO$1,1,-1),-1)</f>
        <v>-1</v>
      </c>
      <c r="EP9" s="20">
        <f>IFERROR(IF(CEILING('PE Calc'!$C$17,0.05)=EP$1,1,-1),-1)</f>
        <v>-1</v>
      </c>
      <c r="EQ9" s="20">
        <f>IFERROR(IF(CEILING('PE Calc'!$C$17,0.05)=EQ$1,1,-1),-1)</f>
        <v>-1</v>
      </c>
      <c r="ER9" s="20">
        <f>IFERROR(IF(CEILING('PE Calc'!$C$17,0.05)=ER$1,1,-1),-1)</f>
        <v>-1</v>
      </c>
      <c r="ES9" s="20">
        <f>IFERROR(IF(CEILING('PE Calc'!$C$17,0.05)=ES$1,1,-1),-1)</f>
        <v>-1</v>
      </c>
      <c r="ET9" s="20">
        <f>IFERROR(IF(CEILING('PE Calc'!$C$17,0.05)=ET$1,1,-1),-1)</f>
        <v>-1</v>
      </c>
      <c r="EU9" s="20">
        <f>IFERROR(IF(CEILING('PE Calc'!$C$17,0.05)=EU$1,1,-1),-1)</f>
        <v>-1</v>
      </c>
      <c r="EV9" s="20">
        <f>IFERROR(IF(CEILING('PE Calc'!$C$17,0.05)=EV$1,1,-1),-1)</f>
        <v>-1</v>
      </c>
      <c r="EW9" s="20">
        <f>IFERROR(IF(CEILING('PE Calc'!$C$17,0.05)=EW$1,1,-1),-1)</f>
        <v>-1</v>
      </c>
      <c r="EX9" s="20">
        <f>IFERROR(IF(CEILING('PE Calc'!$C$17,0.05)=EX$1,1,-1),-1)</f>
        <v>-1</v>
      </c>
      <c r="EY9" s="20">
        <f>IFERROR(IF(CEILING('PE Calc'!$C$17,0.05)=EY$1,1,-1),-1)</f>
        <v>-1</v>
      </c>
      <c r="EZ9" s="20">
        <f>IFERROR(IF(CEILING('PE Calc'!$C$17,0.05)=EZ$1,1,-1),-1)</f>
        <v>-1</v>
      </c>
      <c r="FA9" s="20">
        <f>IFERROR(IF(CEILING('PE Calc'!$C$17,0.05)=FA$1,1,-1),-1)</f>
        <v>-1</v>
      </c>
      <c r="FB9" s="20">
        <f>IFERROR(IF(CEILING('PE Calc'!$C$17,0.05)=FB$1,1,-1),-1)</f>
        <v>-1</v>
      </c>
      <c r="FC9" s="20">
        <f>IFERROR(IF(CEILING('PE Calc'!$C$17,0.05)=FC$1,1,-1),-1)</f>
        <v>-1</v>
      </c>
      <c r="FD9" s="20">
        <f>IFERROR(IF(CEILING('PE Calc'!$C$17,0.05)=FD$1,1,-1),-1)</f>
        <v>-1</v>
      </c>
      <c r="FE9" s="20">
        <f>IFERROR(IF(CEILING('PE Calc'!$C$17,0.05)=FE$1,1,-1),-1)</f>
        <v>-1</v>
      </c>
      <c r="FF9" s="20">
        <f>IFERROR(IF(CEILING('PE Calc'!$C$17,0.05)=FF$1,1,-1),-1)</f>
        <v>-1</v>
      </c>
      <c r="FG9" s="20">
        <f>IFERROR(IF(CEILING('PE Calc'!$C$17,0.05)=FG$1,1,-1),-1)</f>
        <v>-1</v>
      </c>
      <c r="FH9" s="20">
        <f>IFERROR(IF(CEILING('PE Calc'!$C$17,0.05)=FH$1,1,-1),-1)</f>
        <v>-1</v>
      </c>
      <c r="FI9" s="20">
        <f>IFERROR(IF(CEILING('PE Calc'!$C$17,0.05)=FI$1,1,-1),-1)</f>
        <v>-1</v>
      </c>
      <c r="FJ9" s="20">
        <f>IFERROR(IF(CEILING('PE Calc'!$C$17,0.05)=FJ$1,1,-1),-1)</f>
        <v>-1</v>
      </c>
      <c r="FK9" s="20">
        <f>IFERROR(IF(CEILING('PE Calc'!$C$17,0.05)=FK$1,1,-1),-1)</f>
        <v>-1</v>
      </c>
      <c r="FL9" s="20">
        <f>IFERROR(IF(CEILING('PE Calc'!$C$17,0.05)=FL$1,1,-1),-1)</f>
        <v>-1</v>
      </c>
      <c r="FM9" s="20">
        <f>IFERROR(IF(CEILING('PE Calc'!$C$17,0.05)=FM$1,1,-1),-1)</f>
        <v>-1</v>
      </c>
      <c r="FN9" s="20">
        <f>IFERROR(IF(CEILING('PE Calc'!$C$17,0.05)=FN$1,1,-1),-1)</f>
        <v>-1</v>
      </c>
      <c r="FO9" s="20">
        <f>IFERROR(IF(CEILING('PE Calc'!$C$17,0.05)=FO$1,1,-1),-1)</f>
        <v>-1</v>
      </c>
      <c r="FP9" s="20">
        <f>IFERROR(IF(CEILING('PE Calc'!$C$17,0.05)=FP$1,1,-1),-1)</f>
        <v>-1</v>
      </c>
      <c r="FQ9" s="20">
        <f>IFERROR(IF(CEILING('PE Calc'!$C$17,0.05)=FQ$1,1,-1),-1)</f>
        <v>-1</v>
      </c>
      <c r="FR9" s="20">
        <f>IFERROR(IF(CEILING('PE Calc'!$C$17,0.05)=FR$1,1,-1),-1)</f>
        <v>-1</v>
      </c>
      <c r="FS9" s="20">
        <f>IFERROR(IF(CEILING('PE Calc'!$C$17,0.05)=FS$1,1,-1),-1)</f>
        <v>-1</v>
      </c>
      <c r="FT9" s="20">
        <f>IFERROR(IF(CEILING('PE Calc'!$C$17,0.05)=FT$1,1,-1),-1)</f>
        <v>-1</v>
      </c>
      <c r="FU9" s="20">
        <f>IFERROR(IF(CEILING('PE Calc'!$C$17,0.05)=FU$1,1,-1),-1)</f>
        <v>-1</v>
      </c>
      <c r="FV9" s="20">
        <f>IFERROR(IF(CEILING('PE Calc'!$C$17,0.05)=FV$1,1,-1),-1)</f>
        <v>-1</v>
      </c>
      <c r="FW9" s="20">
        <f>IFERROR(IF(CEILING('PE Calc'!$C$17,0.05)=FW$1,1,-1),-1)</f>
        <v>-1</v>
      </c>
      <c r="FX9" s="20">
        <f>IFERROR(IF(CEILING('PE Calc'!$C$17,0.05)=FX$1,1,-1),-1)</f>
        <v>-1</v>
      </c>
      <c r="FY9" s="20">
        <f>IFERROR(IF(CEILING('PE Calc'!$C$17,0.05)=FY$1,1,-1),-1)</f>
        <v>-1</v>
      </c>
      <c r="FZ9" s="20">
        <f>IFERROR(IF(CEILING('PE Calc'!$C$17,0.05)=FZ$1,1,-1),-1)</f>
        <v>-1</v>
      </c>
      <c r="GA9" s="20">
        <f>IFERROR(IF(CEILING('PE Calc'!$C$17,0.05)=GA$1,1,-1),-1)</f>
        <v>-1</v>
      </c>
      <c r="GB9" s="20">
        <f>IFERROR(IF(CEILING('PE Calc'!$C$17,0.05)=GB$1,1,-1),-1)</f>
        <v>-1</v>
      </c>
      <c r="GC9" s="20">
        <f>IFERROR(IF(CEILING('PE Calc'!$C$17,0.05)=GC$1,1,-1),-1)</f>
        <v>-1</v>
      </c>
      <c r="GD9" s="20">
        <f>IFERROR(IF(CEILING('PE Calc'!$C$17,0.05)=GD$1,1,-1),-1)</f>
        <v>-1</v>
      </c>
      <c r="GE9" s="20">
        <f>IFERROR(IF(CEILING('PE Calc'!$C$17,0.05)=GE$1,1,-1),-1)</f>
        <v>-1</v>
      </c>
      <c r="GF9" s="20">
        <f>IFERROR(IF(CEILING('PE Calc'!$C$17,0.05)=GF$1,1,-1),-1)</f>
        <v>-1</v>
      </c>
      <c r="GG9" s="20">
        <f>IFERROR(IF(CEILING('PE Calc'!$C$17,0.05)=GG$1,1,-1),-1)</f>
        <v>-1</v>
      </c>
      <c r="GH9" s="20">
        <f>IFERROR(IF(CEILING('PE Calc'!$C$17,0.05)=GH$1,1,-1),-1)</f>
        <v>-1</v>
      </c>
      <c r="GI9" s="20">
        <f>IFERROR(IF(CEILING('PE Calc'!$C$17,0.05)=GI$1,1,-1),-1)</f>
        <v>-1</v>
      </c>
      <c r="GJ9" s="20">
        <f>IFERROR(IF(CEILING('PE Calc'!$C$17,0.05)=GJ$1,1,-1),-1)</f>
        <v>-1</v>
      </c>
      <c r="GK9" s="20">
        <f>IFERROR(IF(CEILING('PE Calc'!$C$17,0.05)=GK$1,1,-1),-1)</f>
        <v>-1</v>
      </c>
      <c r="GL9" s="20">
        <f>IFERROR(IF(CEILING('PE Calc'!$C$17,0.05)=GL$1,1,-1),-1)</f>
        <v>-1</v>
      </c>
      <c r="GM9" s="20">
        <f>IFERROR(IF(CEILING('PE Calc'!$C$17,0.05)=GM$1,1,-1),-1)</f>
        <v>-1</v>
      </c>
      <c r="GN9" s="20">
        <f>IFERROR(IF(CEILING('PE Calc'!$C$17,0.05)=GN$1,1,-1),-1)</f>
        <v>-1</v>
      </c>
      <c r="GO9" s="20">
        <f>IFERROR(IF(CEILING('PE Calc'!$C$17,0.05)=GO$1,1,-1),-1)</f>
        <v>-1</v>
      </c>
      <c r="GP9" s="20">
        <f>IFERROR(IF(CEILING('PE Calc'!$C$17,0.05)=GP$1,1,-1),-1)</f>
        <v>-1</v>
      </c>
      <c r="GQ9" s="20">
        <f>IFERROR(IF(CEILING('PE Calc'!$C$17,0.05)=GQ$1,1,-1),-1)</f>
        <v>-1</v>
      </c>
      <c r="GR9" s="20">
        <f>IFERROR(IF(CEILING('PE Calc'!$C$17,0.05)=GR$1,1,-1),-1)</f>
        <v>-1</v>
      </c>
      <c r="GS9" s="20">
        <f>IFERROR(IF(CEILING('PE Calc'!$C$17,0.05)=GS$1,1,-1),-1)</f>
        <v>-1</v>
      </c>
      <c r="GT9" s="20">
        <f>IFERROR(IF(CEILING('PE Calc'!$C$17,0.05)=GT$1,1,-1),-1)</f>
        <v>-1</v>
      </c>
    </row>
    <row r="10" spans="1:202" x14ac:dyDescent="0.25">
      <c r="A10" s="36" t="s">
        <v>39</v>
      </c>
      <c r="B10" s="21">
        <f>IF(-CEILING('PE Calc'!$C$19,0.05)=B$1,1,-1)</f>
        <v>-1</v>
      </c>
      <c r="C10" s="21">
        <f>IF(-CEILING('PE Calc'!$C$19,0.05)=C$1,1,-1)</f>
        <v>-1</v>
      </c>
      <c r="D10" s="21">
        <f>IF(-CEILING('PE Calc'!$C$19,0.05)=D$1,1,-1)</f>
        <v>-1</v>
      </c>
      <c r="E10" s="21">
        <f>IF(-CEILING('PE Calc'!$C$19,0.05)=E$1,1,-1)</f>
        <v>-1</v>
      </c>
      <c r="F10" s="21">
        <f>IF(-CEILING('PE Calc'!$C$19,0.05)=F$1,1,-1)</f>
        <v>-1</v>
      </c>
      <c r="G10" s="21">
        <f>IF(-CEILING('PE Calc'!$C$19,0.05)=G$1,1,-1)</f>
        <v>-1</v>
      </c>
      <c r="H10" s="21">
        <f>IF(-CEILING('PE Calc'!$C$19,0.05)=H$1,1,-1)</f>
        <v>-1</v>
      </c>
      <c r="I10" s="21">
        <f>IF(-CEILING('PE Calc'!$C$19,0.05)=I$1,1,-1)</f>
        <v>-1</v>
      </c>
      <c r="J10" s="21">
        <f>IF(-CEILING('PE Calc'!$C$19,0.05)=J$1,1,-1)</f>
        <v>-1</v>
      </c>
      <c r="K10" s="21">
        <f>IF(-CEILING('PE Calc'!$C$19,0.05)=K$1,1,-1)</f>
        <v>-1</v>
      </c>
      <c r="L10" s="21">
        <f>IF(-CEILING('PE Calc'!$C$19,0.05)=L$1,1,-1)</f>
        <v>-1</v>
      </c>
      <c r="M10" s="21">
        <f>IF(-CEILING('PE Calc'!$C$19,0.05)=M$1,1,-1)</f>
        <v>-1</v>
      </c>
      <c r="N10" s="21">
        <f>IF(-CEILING('PE Calc'!$C$19,0.05)=N$1,1,-1)</f>
        <v>-1</v>
      </c>
      <c r="O10" s="21">
        <f>IF(-CEILING('PE Calc'!$C$19,0.05)=O$1,1,-1)</f>
        <v>-1</v>
      </c>
      <c r="P10" s="21">
        <f>IF(-CEILING('PE Calc'!$C$19,0.05)=P$1,1,-1)</f>
        <v>-1</v>
      </c>
      <c r="Q10" s="21">
        <f>IF(-CEILING('PE Calc'!$C$19,0.05)=Q$1,1,-1)</f>
        <v>-1</v>
      </c>
      <c r="R10" s="21">
        <f>IF(-CEILING('PE Calc'!$C$19,0.05)=R$1,1,-1)</f>
        <v>-1</v>
      </c>
      <c r="S10" s="21">
        <f>IF(-CEILING('PE Calc'!$C$19,0.05)=S$1,1,-1)</f>
        <v>-1</v>
      </c>
      <c r="T10" s="21">
        <f>IF(-CEILING('PE Calc'!$C$19,0.05)=T$1,1,-1)</f>
        <v>-1</v>
      </c>
      <c r="U10" s="21">
        <f>IF(-CEILING('PE Calc'!$C$19,0.05)=U$1,1,-1)</f>
        <v>-1</v>
      </c>
      <c r="V10" s="21">
        <f>IF(-CEILING('PE Calc'!$C$19,0.05)=V$1,1,-1)</f>
        <v>-1</v>
      </c>
      <c r="W10" s="21">
        <f>IF(-CEILING('PE Calc'!$C$19,0.05)=W$1,1,-1)</f>
        <v>-1</v>
      </c>
      <c r="X10" s="21">
        <f>IF(-CEILING('PE Calc'!$C$19,0.05)=X$1,1,-1)</f>
        <v>-1</v>
      </c>
      <c r="Y10" s="21">
        <f>IF(-CEILING('PE Calc'!$C$19,0.05)=Y$1,1,-1)</f>
        <v>-1</v>
      </c>
      <c r="Z10" s="21">
        <f>IF(-CEILING('PE Calc'!$C$19,0.05)=Z$1,1,-1)</f>
        <v>-1</v>
      </c>
      <c r="AA10" s="21">
        <f>IF(-CEILING('PE Calc'!$C$19,0.05)=AA$1,1,-1)</f>
        <v>-1</v>
      </c>
      <c r="AB10" s="21">
        <f>IF(-CEILING('PE Calc'!$C$19,0.05)=AB$1,1,-1)</f>
        <v>-1</v>
      </c>
      <c r="AC10" s="21">
        <f>IF(-CEILING('PE Calc'!$C$19,0.05)=AC$1,1,-1)</f>
        <v>-1</v>
      </c>
      <c r="AD10" s="21">
        <f>IF(-CEILING('PE Calc'!$C$19,0.05)=AD$1,1,-1)</f>
        <v>-1</v>
      </c>
      <c r="AE10" s="21">
        <f>IF(-CEILING('PE Calc'!$C$19,0.05)=AE$1,1,-1)</f>
        <v>-1</v>
      </c>
      <c r="AF10" s="21">
        <f>IF(-CEILING('PE Calc'!$C$19,0.05)=AF$1,1,-1)</f>
        <v>-1</v>
      </c>
      <c r="AG10" s="21">
        <f>IF(-CEILING('PE Calc'!$C$19,0.05)=AG$1,1,-1)</f>
        <v>-1</v>
      </c>
      <c r="AH10" s="21">
        <f>IF(-CEILING('PE Calc'!$C$19,0.05)=AH$1,1,-1)</f>
        <v>-1</v>
      </c>
      <c r="AI10" s="21">
        <f>IF(-CEILING('PE Calc'!$C$19,0.05)=AI$1,1,-1)</f>
        <v>-1</v>
      </c>
      <c r="AJ10" s="21">
        <f>IF(-CEILING('PE Calc'!$C$19,0.05)=AJ$1,1,-1)</f>
        <v>-1</v>
      </c>
      <c r="AK10" s="21">
        <f>IF(-CEILING('PE Calc'!$C$19,0.05)=AK$1,1,-1)</f>
        <v>-1</v>
      </c>
      <c r="AL10" s="21">
        <f>IF(-CEILING('PE Calc'!$C$19,0.05)=AL$1,1,-1)</f>
        <v>-1</v>
      </c>
      <c r="AM10" s="21">
        <f>IF(-CEILING('PE Calc'!$C$19,0.05)=AM$1,1,-1)</f>
        <v>-1</v>
      </c>
      <c r="AN10" s="21">
        <f>IF(-CEILING('PE Calc'!$C$19,0.05)=AN$1,1,-1)</f>
        <v>-1</v>
      </c>
      <c r="AO10" s="21">
        <f>IF(-CEILING('PE Calc'!$C$19,0.05)=AO$1,1,-1)</f>
        <v>-1</v>
      </c>
      <c r="AP10" s="21">
        <f>IF(-CEILING('PE Calc'!$C$19,0.05)=AP$1,1,-1)</f>
        <v>-1</v>
      </c>
      <c r="AQ10" s="21">
        <f>IF(-CEILING('PE Calc'!$C$19,0.05)=AQ$1,1,-1)</f>
        <v>-1</v>
      </c>
      <c r="AR10" s="21">
        <f>IF(-CEILING('PE Calc'!$C$19,0.05)=AR$1,1,-1)</f>
        <v>-1</v>
      </c>
      <c r="AS10" s="21">
        <f>IF(-CEILING('PE Calc'!$C$19,0.05)=AS$1,1,-1)</f>
        <v>-1</v>
      </c>
      <c r="AT10" s="21">
        <f>IF(-CEILING('PE Calc'!$C$19,0.05)=AT$1,1,-1)</f>
        <v>-1</v>
      </c>
      <c r="AU10" s="21">
        <f>IF(-CEILING('PE Calc'!$C$19,0.05)=AU$1,1,-1)</f>
        <v>-1</v>
      </c>
      <c r="AV10" s="21">
        <f>IF(-CEILING('PE Calc'!$C$19,0.05)=AV$1,1,-1)</f>
        <v>-1</v>
      </c>
      <c r="AW10" s="21">
        <f>IF(-CEILING('PE Calc'!$C$19,0.05)=AW$1,1,-1)</f>
        <v>-1</v>
      </c>
      <c r="AX10" s="21">
        <f>IF(-CEILING('PE Calc'!$C$19,0.05)=AX$1,1,-1)</f>
        <v>-1</v>
      </c>
      <c r="AY10" s="21">
        <f>IF(-CEILING('PE Calc'!$C$19,0.05)=AY$1,1,-1)</f>
        <v>-1</v>
      </c>
      <c r="AZ10" s="21">
        <f>IF(-CEILING('PE Calc'!$C$19,0.05)=AZ$1,1,-1)</f>
        <v>-1</v>
      </c>
      <c r="BA10" s="21">
        <f>IF(-CEILING('PE Calc'!$C$19,0.05)=BA$1,1,-1)</f>
        <v>-1</v>
      </c>
      <c r="BB10" s="21">
        <f>IF(-CEILING('PE Calc'!$C$19,0.05)=BB$1,1,-1)</f>
        <v>-1</v>
      </c>
      <c r="BC10" s="21">
        <f>IF(-CEILING('PE Calc'!$C$19,0.05)=BC$1,1,-1)</f>
        <v>-1</v>
      </c>
      <c r="BD10" s="21">
        <f>IF(-CEILING('PE Calc'!$C$19,0.05)=BD$1,1,-1)</f>
        <v>-1</v>
      </c>
      <c r="BE10" s="21">
        <f>IF(-CEILING('PE Calc'!$C$19,0.05)=BE$1,1,-1)</f>
        <v>-1</v>
      </c>
      <c r="BF10" s="21">
        <f>IF(-CEILING('PE Calc'!$C$19,0.05)=BF$1,1,-1)</f>
        <v>-1</v>
      </c>
      <c r="BG10" s="21">
        <f>IF(-CEILING('PE Calc'!$C$19,0.05)=BG$1,1,-1)</f>
        <v>-1</v>
      </c>
      <c r="BH10" s="21">
        <f>IF(-CEILING('PE Calc'!$C$19,0.05)=BH$1,1,-1)</f>
        <v>-1</v>
      </c>
      <c r="BI10" s="21">
        <f>IF(-CEILING('PE Calc'!$C$19,0.05)=BI$1,1,-1)</f>
        <v>-1</v>
      </c>
      <c r="BJ10" s="21">
        <f>IF(-CEILING('PE Calc'!$C$19,0.05)=BJ$1,1,-1)</f>
        <v>-1</v>
      </c>
      <c r="BK10" s="21">
        <f>IF(-CEILING('PE Calc'!$C$19,0.05)=BK$1,1,-1)</f>
        <v>-1</v>
      </c>
      <c r="BL10" s="21">
        <f>IF(-CEILING('PE Calc'!$C$19,0.05)=BL$1,1,-1)</f>
        <v>-1</v>
      </c>
      <c r="BM10" s="21">
        <f>IF(-CEILING('PE Calc'!$C$19,0.05)=BM$1,1,-1)</f>
        <v>-1</v>
      </c>
      <c r="BN10" s="21">
        <f>IF(-CEILING('PE Calc'!$C$19,0.05)=BN$1,1,-1)</f>
        <v>1</v>
      </c>
      <c r="BO10" s="21">
        <f>IF(-CEILING('PE Calc'!$C$19,0.05)=BO$1,1,-1)</f>
        <v>-1</v>
      </c>
      <c r="BP10" s="21">
        <f>IF(-CEILING('PE Calc'!$C$19,0.05)=BP$1,1,-1)</f>
        <v>-1</v>
      </c>
      <c r="BQ10" s="21">
        <f>IF(-CEILING('PE Calc'!$C$19,0.05)=BQ$1,1,-1)</f>
        <v>-1</v>
      </c>
      <c r="BR10" s="21">
        <f>IF(-CEILING('PE Calc'!$C$19,0.05)=BR$1,1,-1)</f>
        <v>-1</v>
      </c>
      <c r="BS10" s="21">
        <f>IF(-CEILING('PE Calc'!$C$19,0.05)=BS$1,1,-1)</f>
        <v>-1</v>
      </c>
      <c r="BT10" s="21">
        <f>IF(-CEILING('PE Calc'!$C$19,0.05)=BT$1,1,-1)</f>
        <v>-1</v>
      </c>
      <c r="BU10" s="21">
        <f>IF(-CEILING('PE Calc'!$C$19,0.05)=BU$1,1,-1)</f>
        <v>-1</v>
      </c>
      <c r="BV10" s="21">
        <f>IF(-CEILING('PE Calc'!$C$19,0.05)=BV$1,1,-1)</f>
        <v>-1</v>
      </c>
      <c r="BW10" s="21">
        <f>IF(-CEILING('PE Calc'!$C$19,0.05)=BW$1,1,-1)</f>
        <v>-1</v>
      </c>
      <c r="BX10" s="21">
        <f>IF(-CEILING('PE Calc'!$C$19,0.05)=BX$1,1,-1)</f>
        <v>-1</v>
      </c>
      <c r="BY10" s="21">
        <f>IF(-CEILING('PE Calc'!$C$19,0.05)=BY$1,1,-1)</f>
        <v>-1</v>
      </c>
      <c r="BZ10" s="21">
        <f>IF(-CEILING('PE Calc'!$C$19,0.05)=BZ$1,1,-1)</f>
        <v>-1</v>
      </c>
      <c r="CA10" s="21">
        <f>IF(-CEILING('PE Calc'!$C$19,0.05)=CA$1,1,-1)</f>
        <v>-1</v>
      </c>
      <c r="CB10" s="21">
        <f>IF(-CEILING('PE Calc'!$C$19,0.05)=CB$1,1,-1)</f>
        <v>-1</v>
      </c>
      <c r="CC10" s="21">
        <f>IF(-CEILING('PE Calc'!$C$19,0.05)=CC$1,1,-1)</f>
        <v>-1</v>
      </c>
      <c r="CD10" s="21">
        <f>IF(-CEILING('PE Calc'!$C$19,0.05)=CD$1,1,-1)</f>
        <v>-1</v>
      </c>
      <c r="CE10" s="21">
        <f>IF(-CEILING('PE Calc'!$C$19,0.05)=CE$1,1,-1)</f>
        <v>-1</v>
      </c>
      <c r="CF10" s="21">
        <f>IF(-CEILING('PE Calc'!$C$19,0.05)=CF$1,1,-1)</f>
        <v>-1</v>
      </c>
      <c r="CG10" s="21">
        <f>IF(-CEILING('PE Calc'!$C$19,0.05)=CG$1,1,-1)</f>
        <v>-1</v>
      </c>
      <c r="CH10" s="21">
        <f>IF(-CEILING('PE Calc'!$C$19,0.05)=CH$1,1,-1)</f>
        <v>-1</v>
      </c>
      <c r="CI10" s="21">
        <f>IF(-CEILING('PE Calc'!$C$19,0.05)=CI$1,1,-1)</f>
        <v>-1</v>
      </c>
      <c r="CJ10" s="21">
        <f>IF(-CEILING('PE Calc'!$C$19,0.05)=CJ$1,1,-1)</f>
        <v>-1</v>
      </c>
      <c r="CK10" s="21">
        <f>IF(-CEILING('PE Calc'!$C$19,0.05)=CK$1,1,-1)</f>
        <v>-1</v>
      </c>
      <c r="CL10" s="21">
        <f>IF(-CEILING('PE Calc'!$C$19,0.05)=CL$1,1,-1)</f>
        <v>-1</v>
      </c>
      <c r="CM10" s="21">
        <f>IF(-CEILING('PE Calc'!$C$19,0.05)=CM$1,1,-1)</f>
        <v>-1</v>
      </c>
      <c r="CN10" s="21">
        <f>IF(-CEILING('PE Calc'!$C$19,0.05)=CN$1,1,-1)</f>
        <v>-1</v>
      </c>
      <c r="CO10" s="21">
        <f>IF(-CEILING('PE Calc'!$C$19,0.05)=CO$1,1,-1)</f>
        <v>-1</v>
      </c>
      <c r="CP10" s="21">
        <f>IF(-CEILING('PE Calc'!$C$19,0.05)=CP$1,1,-1)</f>
        <v>-1</v>
      </c>
      <c r="CQ10" s="21">
        <f>IF(-CEILING('PE Calc'!$C$19,0.05)=CQ$1,1,-1)</f>
        <v>-1</v>
      </c>
      <c r="CR10" s="21">
        <f>IF(-CEILING('PE Calc'!$C$19,0.05)=CR$1,1,-1)</f>
        <v>-1</v>
      </c>
      <c r="CS10" s="21">
        <f>IF(-CEILING('PE Calc'!$C$19,0.05)=CS$1,1,-1)</f>
        <v>-1</v>
      </c>
      <c r="CT10" s="21">
        <f>IF(-CEILING('PE Calc'!$C$19,0.05)=CT$1,1,-1)</f>
        <v>-1</v>
      </c>
      <c r="CU10" s="21">
        <f>IF(-CEILING('PE Calc'!$C$19,0.05)=CU$1,1,-1)</f>
        <v>-1</v>
      </c>
      <c r="CV10" s="21">
        <f>IF(-CEILING('PE Calc'!$C$19,0.05)=CV$1,1,-1)</f>
        <v>-1</v>
      </c>
      <c r="CW10" s="21">
        <f>IF(-CEILING('PE Calc'!$C$19,0.05)=CW$1,1,-1)</f>
        <v>-1</v>
      </c>
      <c r="CX10" s="21">
        <f>IF(CEILING('PE Calc'!$C$19,0.05)=CX$1,1,-1)</f>
        <v>-1</v>
      </c>
      <c r="CY10" s="21">
        <f>IF(CEILING('PE Calc'!$C$19,0.05)=CY$1,1,-1)</f>
        <v>-1</v>
      </c>
      <c r="CZ10" s="21">
        <f>IF(CEILING('PE Calc'!$C$19,0.05)=CZ$1,1,-1)</f>
        <v>-1</v>
      </c>
      <c r="DA10" s="21">
        <f>IF(CEILING('PE Calc'!$C$19,0.05)=DA$1,1,-1)</f>
        <v>-1</v>
      </c>
      <c r="DB10" s="21">
        <f>IF(CEILING('PE Calc'!$C$19,0.05)=DB$1,1,-1)</f>
        <v>-1</v>
      </c>
      <c r="DC10" s="21">
        <f>IF(CEILING('PE Calc'!$C$19,0.05)=DC$1,1,-1)</f>
        <v>-1</v>
      </c>
      <c r="DD10" s="21">
        <f>IF(CEILING('PE Calc'!$C$19,0.05)=DD$1,1,-1)</f>
        <v>-1</v>
      </c>
      <c r="DE10" s="21">
        <f>IF(CEILING('PE Calc'!$C$19,0.05)=DE$1,1,-1)</f>
        <v>-1</v>
      </c>
      <c r="DF10" s="21">
        <f>IF(CEILING('PE Calc'!$C$19,0.05)=DF$1,1,-1)</f>
        <v>-1</v>
      </c>
      <c r="DG10" s="21">
        <f>IF(CEILING('PE Calc'!$C$19,0.05)=DG$1,1,-1)</f>
        <v>-1</v>
      </c>
      <c r="DH10" s="21">
        <f>IF(CEILING('PE Calc'!$C$19,0.05)=DH$1,1,-1)</f>
        <v>-1</v>
      </c>
      <c r="DI10" s="21">
        <f>IF(CEILING('PE Calc'!$C$19,0.05)=DI$1,1,-1)</f>
        <v>-1</v>
      </c>
      <c r="DJ10" s="21">
        <f>IF(CEILING('PE Calc'!$C$19,0.05)=DJ$1,1,-1)</f>
        <v>-1</v>
      </c>
      <c r="DK10" s="21">
        <f>IF(CEILING('PE Calc'!$C$19,0.05)=DK$1,1,-1)</f>
        <v>-1</v>
      </c>
      <c r="DL10" s="21">
        <f>IF(CEILING('PE Calc'!$C$19,0.05)=DL$1,1,-1)</f>
        <v>-1</v>
      </c>
      <c r="DM10" s="21">
        <f>IF(CEILING('PE Calc'!$C$19,0.05)=DM$1,1,-1)</f>
        <v>-1</v>
      </c>
      <c r="DN10" s="21">
        <f>IF(CEILING('PE Calc'!$C$19,0.05)=DN$1,1,-1)</f>
        <v>-1</v>
      </c>
      <c r="DO10" s="21">
        <f>IF(CEILING('PE Calc'!$C$19,0.05)=DO$1,1,-1)</f>
        <v>-1</v>
      </c>
      <c r="DP10" s="21">
        <f>IF(CEILING('PE Calc'!$C$19,0.05)=DP$1,1,-1)</f>
        <v>-1</v>
      </c>
      <c r="DQ10" s="21">
        <f>IF(CEILING('PE Calc'!$C$19,0.05)=DQ$1,1,-1)</f>
        <v>-1</v>
      </c>
      <c r="DR10" s="21">
        <f>IF(CEILING('PE Calc'!$C$19,0.05)=DR$1,1,-1)</f>
        <v>-1</v>
      </c>
      <c r="DS10" s="21">
        <f>IF(CEILING('PE Calc'!$C$19,0.05)=DS$1,1,-1)</f>
        <v>-1</v>
      </c>
      <c r="DT10" s="21">
        <f>IF(CEILING('PE Calc'!$C$19,0.05)=DT$1,1,-1)</f>
        <v>-1</v>
      </c>
      <c r="DU10" s="21">
        <f>IF(CEILING('PE Calc'!$C$19,0.05)=DU$1,1,-1)</f>
        <v>-1</v>
      </c>
      <c r="DV10" s="21">
        <f>IF(CEILING('PE Calc'!$C$19,0.05)=DV$1,1,-1)</f>
        <v>-1</v>
      </c>
      <c r="DW10" s="21">
        <f>IF(CEILING('PE Calc'!$C$19,0.05)=DW$1,1,-1)</f>
        <v>-1</v>
      </c>
      <c r="DX10" s="21">
        <f>IF(CEILING('PE Calc'!$C$19,0.05)=DX$1,1,-1)</f>
        <v>-1</v>
      </c>
      <c r="DY10" s="21">
        <f>IF(CEILING('PE Calc'!$C$19,0.05)=DY$1,1,-1)</f>
        <v>-1</v>
      </c>
      <c r="DZ10" s="21">
        <f>IF(CEILING('PE Calc'!$C$19,0.05)=DZ$1,1,-1)</f>
        <v>-1</v>
      </c>
      <c r="EA10" s="21">
        <f>IF(CEILING('PE Calc'!$C$19,0.05)=EA$1,1,-1)</f>
        <v>-1</v>
      </c>
      <c r="EB10" s="21">
        <f>IF(CEILING('PE Calc'!$C$19,0.05)=EB$1,1,-1)</f>
        <v>-1</v>
      </c>
      <c r="EC10" s="21">
        <f>IF(CEILING('PE Calc'!$C$19,0.05)=EC$1,1,-1)</f>
        <v>-1</v>
      </c>
      <c r="ED10" s="21">
        <f>IF(CEILING('PE Calc'!$C$19,0.05)=ED$1,1,-1)</f>
        <v>-1</v>
      </c>
      <c r="EE10" s="21">
        <f>IF(CEILING('PE Calc'!$C$19,0.05)=EE$1,1,-1)</f>
        <v>-1</v>
      </c>
      <c r="EF10" s="21">
        <f>IF(CEILING('PE Calc'!$C$19,0.05)=EF$1,1,-1)</f>
        <v>-1</v>
      </c>
      <c r="EG10" s="21">
        <f>IF(CEILING('PE Calc'!$C$19,0.05)=EG$1,1,-1)</f>
        <v>-1</v>
      </c>
      <c r="EH10" s="21">
        <f>IF(CEILING('PE Calc'!$C$19,0.05)=EH$1,1,-1)</f>
        <v>1</v>
      </c>
      <c r="EI10" s="21">
        <f>IF(CEILING('PE Calc'!$C$19,0.05)=EI$1,1,-1)</f>
        <v>-1</v>
      </c>
      <c r="EJ10" s="21">
        <f>IF(CEILING('PE Calc'!$C$19,0.05)=EJ$1,1,-1)</f>
        <v>-1</v>
      </c>
      <c r="EK10" s="21">
        <f>IF(CEILING('PE Calc'!$C$19,0.05)=EK$1,1,-1)</f>
        <v>-1</v>
      </c>
      <c r="EL10" s="21">
        <f>IF(CEILING('PE Calc'!$C$19,0.05)=EL$1,1,-1)</f>
        <v>-1</v>
      </c>
      <c r="EM10" s="21">
        <f>IF(CEILING('PE Calc'!$C$19,0.05)=EM$1,1,-1)</f>
        <v>-1</v>
      </c>
      <c r="EN10" s="21">
        <f>IF(CEILING('PE Calc'!$C$19,0.05)=EN$1,1,-1)</f>
        <v>-1</v>
      </c>
      <c r="EO10" s="21">
        <f>IF(CEILING('PE Calc'!$C$19,0.05)=EO$1,1,-1)</f>
        <v>-1</v>
      </c>
      <c r="EP10" s="21">
        <f>IF(CEILING('PE Calc'!$C$19,0.05)=EP$1,1,-1)</f>
        <v>-1</v>
      </c>
      <c r="EQ10" s="21">
        <f>IF(CEILING('PE Calc'!$C$19,0.05)=EQ$1,1,-1)</f>
        <v>-1</v>
      </c>
      <c r="ER10" s="21">
        <f>IF(CEILING('PE Calc'!$C$19,0.05)=ER$1,1,-1)</f>
        <v>-1</v>
      </c>
      <c r="ES10" s="21">
        <f>IF(CEILING('PE Calc'!$C$19,0.05)=ES$1,1,-1)</f>
        <v>-1</v>
      </c>
      <c r="ET10" s="21">
        <f>IF(CEILING('PE Calc'!$C$19,0.05)=ET$1,1,-1)</f>
        <v>-1</v>
      </c>
      <c r="EU10" s="21">
        <f>IF(CEILING('PE Calc'!$C$19,0.05)=EU$1,1,-1)</f>
        <v>-1</v>
      </c>
      <c r="EV10" s="21">
        <f>IF(CEILING('PE Calc'!$C$19,0.05)=EV$1,1,-1)</f>
        <v>-1</v>
      </c>
      <c r="EW10" s="21">
        <f>IF(CEILING('PE Calc'!$C$19,0.05)=EW$1,1,-1)</f>
        <v>-1</v>
      </c>
      <c r="EX10" s="21">
        <f>IF(CEILING('PE Calc'!$C$19,0.05)=EX$1,1,-1)</f>
        <v>-1</v>
      </c>
      <c r="EY10" s="21">
        <f>IF(CEILING('PE Calc'!$C$19,0.05)=EY$1,1,-1)</f>
        <v>-1</v>
      </c>
      <c r="EZ10" s="21">
        <f>IF(CEILING('PE Calc'!$C$19,0.05)=EZ$1,1,-1)</f>
        <v>-1</v>
      </c>
      <c r="FA10" s="21">
        <f>IF(CEILING('PE Calc'!$C$19,0.05)=FA$1,1,-1)</f>
        <v>-1</v>
      </c>
      <c r="FB10" s="21">
        <f>IF(CEILING('PE Calc'!$C$19,0.05)=FB$1,1,-1)</f>
        <v>-1</v>
      </c>
      <c r="FC10" s="21">
        <f>IF(CEILING('PE Calc'!$C$19,0.05)=FC$1,1,-1)</f>
        <v>-1</v>
      </c>
      <c r="FD10" s="21">
        <f>IF(CEILING('PE Calc'!$C$19,0.05)=FD$1,1,-1)</f>
        <v>-1</v>
      </c>
      <c r="FE10" s="21">
        <f>IF(CEILING('PE Calc'!$C$19,0.05)=FE$1,1,-1)</f>
        <v>-1</v>
      </c>
      <c r="FF10" s="21">
        <f>IF(CEILING('PE Calc'!$C$19,0.05)=FF$1,1,-1)</f>
        <v>-1</v>
      </c>
      <c r="FG10" s="21">
        <f>IF(CEILING('PE Calc'!$C$19,0.05)=FG$1,1,-1)</f>
        <v>-1</v>
      </c>
      <c r="FH10" s="21">
        <f>IF(CEILING('PE Calc'!$C$19,0.05)=FH$1,1,-1)</f>
        <v>-1</v>
      </c>
      <c r="FI10" s="21">
        <f>IF(CEILING('PE Calc'!$C$19,0.05)=FI$1,1,-1)</f>
        <v>-1</v>
      </c>
      <c r="FJ10" s="21">
        <f>IF(CEILING('PE Calc'!$C$19,0.05)=FJ$1,1,-1)</f>
        <v>-1</v>
      </c>
      <c r="FK10" s="21">
        <f>IF(CEILING('PE Calc'!$C$19,0.05)=FK$1,1,-1)</f>
        <v>-1</v>
      </c>
      <c r="FL10" s="21">
        <f>IF(CEILING('PE Calc'!$C$19,0.05)=FL$1,1,-1)</f>
        <v>-1</v>
      </c>
      <c r="FM10" s="21">
        <f>IF(CEILING('PE Calc'!$C$19,0.05)=FM$1,1,-1)</f>
        <v>-1</v>
      </c>
      <c r="FN10" s="21">
        <f>IF(CEILING('PE Calc'!$C$19,0.05)=FN$1,1,-1)</f>
        <v>-1</v>
      </c>
      <c r="FO10" s="21">
        <f>IF(CEILING('PE Calc'!$C$19,0.05)=FO$1,1,-1)</f>
        <v>-1</v>
      </c>
      <c r="FP10" s="21">
        <f>IF(CEILING('PE Calc'!$C$19,0.05)=FP$1,1,-1)</f>
        <v>-1</v>
      </c>
      <c r="FQ10" s="21">
        <f>IF(CEILING('PE Calc'!$C$19,0.05)=FQ$1,1,-1)</f>
        <v>-1</v>
      </c>
      <c r="FR10" s="21">
        <f>IF(CEILING('PE Calc'!$C$19,0.05)=FR$1,1,-1)</f>
        <v>-1</v>
      </c>
      <c r="FS10" s="21">
        <f>IF(CEILING('PE Calc'!$C$19,0.05)=FS$1,1,-1)</f>
        <v>-1</v>
      </c>
      <c r="FT10" s="21">
        <f>IF(CEILING('PE Calc'!$C$19,0.05)=FT$1,1,-1)</f>
        <v>-1</v>
      </c>
      <c r="FU10" s="21">
        <f>IF(CEILING('PE Calc'!$C$19,0.05)=FU$1,1,-1)</f>
        <v>-1</v>
      </c>
      <c r="FV10" s="21">
        <f>IF(CEILING('PE Calc'!$C$19,0.05)=FV$1,1,-1)</f>
        <v>-1</v>
      </c>
      <c r="FW10" s="21">
        <f>IF(CEILING('PE Calc'!$C$19,0.05)=FW$1,1,-1)</f>
        <v>-1</v>
      </c>
      <c r="FX10" s="21">
        <f>IF(CEILING('PE Calc'!$C$19,0.05)=FX$1,1,-1)</f>
        <v>-1</v>
      </c>
      <c r="FY10" s="21">
        <f>IF(CEILING('PE Calc'!$C$19,0.05)=FY$1,1,-1)</f>
        <v>-1</v>
      </c>
      <c r="FZ10" s="21">
        <f>IF(CEILING('PE Calc'!$C$19,0.05)=FZ$1,1,-1)</f>
        <v>-1</v>
      </c>
      <c r="GA10" s="21">
        <f>IF(CEILING('PE Calc'!$C$19,0.05)=GA$1,1,-1)</f>
        <v>-1</v>
      </c>
      <c r="GB10" s="21">
        <f>IF(CEILING('PE Calc'!$C$19,0.05)=GB$1,1,-1)</f>
        <v>-1</v>
      </c>
      <c r="GC10" s="21">
        <f>IF(CEILING('PE Calc'!$C$19,0.05)=GC$1,1,-1)</f>
        <v>-1</v>
      </c>
      <c r="GD10" s="21">
        <f>IF(CEILING('PE Calc'!$C$19,0.05)=GD$1,1,-1)</f>
        <v>-1</v>
      </c>
      <c r="GE10" s="21">
        <f>IF(CEILING('PE Calc'!$C$19,0.05)=GE$1,1,-1)</f>
        <v>-1</v>
      </c>
      <c r="GF10" s="21">
        <f>IF(CEILING('PE Calc'!$C$19,0.05)=GF$1,1,-1)</f>
        <v>-1</v>
      </c>
      <c r="GG10" s="21">
        <f>IF(CEILING('PE Calc'!$C$19,0.05)=GG$1,1,-1)</f>
        <v>-1</v>
      </c>
      <c r="GH10" s="21">
        <f>IF(CEILING('PE Calc'!$C$19,0.05)=GH$1,1,-1)</f>
        <v>-1</v>
      </c>
      <c r="GI10" s="21">
        <f>IF(CEILING('PE Calc'!$C$19,0.05)=GI$1,1,-1)</f>
        <v>-1</v>
      </c>
      <c r="GJ10" s="21">
        <f>IF(CEILING('PE Calc'!$C$19,0.05)=GJ$1,1,-1)</f>
        <v>-1</v>
      </c>
      <c r="GK10" s="21">
        <f>IF(CEILING('PE Calc'!$C$19,0.05)=GK$1,1,-1)</f>
        <v>-1</v>
      </c>
      <c r="GL10" s="21">
        <f>IF(CEILING('PE Calc'!$C$19,0.05)=GL$1,1,-1)</f>
        <v>-1</v>
      </c>
      <c r="GM10" s="21">
        <f>IF(CEILING('PE Calc'!$C$19,0.05)=GM$1,1,-1)</f>
        <v>-1</v>
      </c>
      <c r="GN10" s="21">
        <f>IF(CEILING('PE Calc'!$C$19,0.05)=GN$1,1,-1)</f>
        <v>-1</v>
      </c>
      <c r="GO10" s="21">
        <f>IF(CEILING('PE Calc'!$C$19,0.05)=GO$1,1,-1)</f>
        <v>-1</v>
      </c>
      <c r="GP10" s="21">
        <f>IF(CEILING('PE Calc'!$C$19,0.05)=GP$1,1,-1)</f>
        <v>-1</v>
      </c>
      <c r="GQ10" s="21">
        <f>IF(CEILING('PE Calc'!$C$19,0.05)=GQ$1,1,-1)</f>
        <v>-1</v>
      </c>
      <c r="GR10" s="21">
        <f>IF(CEILING('PE Calc'!$C$19,0.05)=GR$1,1,-1)</f>
        <v>-1</v>
      </c>
      <c r="GS10" s="21">
        <f>IF(CEILING('PE Calc'!$C$19,0.05)=GS$1,1,-1)</f>
        <v>-1</v>
      </c>
      <c r="GT10" s="21">
        <f>IF(CEILING('PE Calc'!$C$19,0.05)=GT$1,1,-1)</f>
        <v>-1</v>
      </c>
    </row>
    <row r="11" spans="1:202" x14ac:dyDescent="0.25">
      <c r="A11" s="35">
        <v>0.5</v>
      </c>
    </row>
    <row r="12" spans="1:202" x14ac:dyDescent="0.25">
      <c r="A12" s="35">
        <v>0.54999999999999993</v>
      </c>
    </row>
    <row r="13" spans="1:202" x14ac:dyDescent="0.25">
      <c r="A13" s="35">
        <v>0.6</v>
      </c>
    </row>
    <row r="14" spans="1:202" x14ac:dyDescent="0.25">
      <c r="A14" s="35">
        <v>0.65</v>
      </c>
    </row>
    <row r="15" spans="1:202" x14ac:dyDescent="0.25">
      <c r="A15" s="35">
        <v>0.70000000000000007</v>
      </c>
    </row>
    <row r="16" spans="1:202" x14ac:dyDescent="0.25">
      <c r="A16" s="35">
        <v>0.75000000000000011</v>
      </c>
    </row>
    <row r="17" spans="1:1" x14ac:dyDescent="0.25">
      <c r="A17" s="35">
        <v>0.80000000000000016</v>
      </c>
    </row>
    <row r="18" spans="1:1" x14ac:dyDescent="0.25">
      <c r="A18" s="35">
        <v>0.8500000000000002</v>
      </c>
    </row>
    <row r="19" spans="1:1" x14ac:dyDescent="0.25">
      <c r="A19" s="35">
        <v>0.90000000000000024</v>
      </c>
    </row>
    <row r="20" spans="1:1" x14ac:dyDescent="0.25">
      <c r="A20" s="35">
        <v>0.95000000000000029</v>
      </c>
    </row>
    <row r="21" spans="1:1" x14ac:dyDescent="0.25">
      <c r="A21" s="35">
        <v>1.0000000000000002</v>
      </c>
    </row>
    <row r="22" spans="1:1" x14ac:dyDescent="0.25">
      <c r="A22" s="35">
        <v>1.0500000000000003</v>
      </c>
    </row>
    <row r="23" spans="1:1" x14ac:dyDescent="0.25">
      <c r="A23" s="35">
        <v>1.1000000000000003</v>
      </c>
    </row>
    <row r="24" spans="1:1" x14ac:dyDescent="0.25">
      <c r="A24" s="35">
        <v>1.1500000000000004</v>
      </c>
    </row>
    <row r="25" spans="1:1" x14ac:dyDescent="0.25">
      <c r="A25" s="35">
        <v>1.2000000000000004</v>
      </c>
    </row>
    <row r="26" spans="1:1" x14ac:dyDescent="0.25">
      <c r="A26" s="35">
        <v>1.2500000000000004</v>
      </c>
    </row>
    <row r="27" spans="1:1" x14ac:dyDescent="0.25">
      <c r="A27" s="35">
        <v>1.3000000000000005</v>
      </c>
    </row>
    <row r="28" spans="1:1" x14ac:dyDescent="0.25">
      <c r="A28" s="35">
        <v>1.3500000000000005</v>
      </c>
    </row>
    <row r="29" spans="1:1" x14ac:dyDescent="0.25">
      <c r="A29" s="35">
        <v>1.4000000000000006</v>
      </c>
    </row>
    <row r="30" spans="1:1" x14ac:dyDescent="0.25">
      <c r="A30" s="35">
        <v>1.4500000000000006</v>
      </c>
    </row>
    <row r="31" spans="1:1" x14ac:dyDescent="0.25">
      <c r="A31" s="35">
        <v>1.5000000000000007</v>
      </c>
    </row>
    <row r="32" spans="1:1" x14ac:dyDescent="0.25">
      <c r="A32" s="35">
        <v>1.5500000000000007</v>
      </c>
    </row>
    <row r="33" spans="1:1" x14ac:dyDescent="0.25">
      <c r="A33" s="35">
        <v>1.6000000000000008</v>
      </c>
    </row>
    <row r="34" spans="1:1" x14ac:dyDescent="0.25">
      <c r="A34" s="35">
        <v>1.6500000000000008</v>
      </c>
    </row>
    <row r="35" spans="1:1" x14ac:dyDescent="0.25">
      <c r="A35" s="35">
        <v>1.7000000000000008</v>
      </c>
    </row>
    <row r="36" spans="1:1" x14ac:dyDescent="0.25">
      <c r="A36" s="35">
        <v>1.7500000000000009</v>
      </c>
    </row>
    <row r="37" spans="1:1" x14ac:dyDescent="0.25">
      <c r="A37" s="35">
        <v>1.8000000000000009</v>
      </c>
    </row>
    <row r="38" spans="1:1" x14ac:dyDescent="0.25">
      <c r="A38" s="35">
        <v>1.850000000000001</v>
      </c>
    </row>
    <row r="39" spans="1:1" x14ac:dyDescent="0.25">
      <c r="A39" s="35">
        <v>1.900000000000001</v>
      </c>
    </row>
    <row r="40" spans="1:1" x14ac:dyDescent="0.25">
      <c r="A40" s="35">
        <v>1.9500000000000011</v>
      </c>
    </row>
    <row r="41" spans="1:1" x14ac:dyDescent="0.25">
      <c r="A41" s="35">
        <v>2.0000000000000009</v>
      </c>
    </row>
    <row r="42" spans="1:1" x14ac:dyDescent="0.25">
      <c r="A42" s="35">
        <v>2.0500000000000007</v>
      </c>
    </row>
    <row r="43" spans="1:1" x14ac:dyDescent="0.25">
      <c r="A43" s="35">
        <v>2.1000000000000005</v>
      </c>
    </row>
    <row r="44" spans="1:1" x14ac:dyDescent="0.25">
      <c r="A44" s="35">
        <v>2.1500000000000004</v>
      </c>
    </row>
    <row r="45" spans="1:1" x14ac:dyDescent="0.25">
      <c r="A45" s="35">
        <v>2.2000000000000002</v>
      </c>
    </row>
    <row r="46" spans="1:1" x14ac:dyDescent="0.25">
      <c r="A46" s="35">
        <v>2.25</v>
      </c>
    </row>
    <row r="47" spans="1:1" x14ac:dyDescent="0.25">
      <c r="A47" s="35">
        <v>2.2999999999999998</v>
      </c>
    </row>
    <row r="48" spans="1:1" x14ac:dyDescent="0.25">
      <c r="A48" s="35">
        <v>2.3499999999999996</v>
      </c>
    </row>
    <row r="49" spans="1:1" x14ac:dyDescent="0.25">
      <c r="A49" s="35">
        <v>2.3999999999999995</v>
      </c>
    </row>
    <row r="50" spans="1:1" x14ac:dyDescent="0.25">
      <c r="A50" s="35">
        <v>2.4499999999999993</v>
      </c>
    </row>
    <row r="51" spans="1:1" x14ac:dyDescent="0.25">
      <c r="A51" s="35">
        <v>2.4999999999999991</v>
      </c>
    </row>
    <row r="52" spans="1:1" x14ac:dyDescent="0.25">
      <c r="A52" s="35">
        <v>2.5499999999999989</v>
      </c>
    </row>
    <row r="53" spans="1:1" x14ac:dyDescent="0.25">
      <c r="A53" s="35">
        <v>2.5999999999999988</v>
      </c>
    </row>
    <row r="54" spans="1:1" x14ac:dyDescent="0.25">
      <c r="A54" s="35">
        <v>2.6499999999999986</v>
      </c>
    </row>
    <row r="55" spans="1:1" x14ac:dyDescent="0.25">
      <c r="A55" s="35">
        <v>2.6999999999999984</v>
      </c>
    </row>
    <row r="56" spans="1:1" x14ac:dyDescent="0.25">
      <c r="A56" s="35">
        <v>2.7499999999999982</v>
      </c>
    </row>
    <row r="57" spans="1:1" x14ac:dyDescent="0.25">
      <c r="A57" s="35">
        <v>2.799999999999998</v>
      </c>
    </row>
    <row r="58" spans="1:1" x14ac:dyDescent="0.25">
      <c r="A58" s="35">
        <v>2.8499999999999979</v>
      </c>
    </row>
    <row r="59" spans="1:1" x14ac:dyDescent="0.25">
      <c r="A59" s="35">
        <v>2.8999999999999977</v>
      </c>
    </row>
    <row r="60" spans="1:1" x14ac:dyDescent="0.25">
      <c r="A60" s="35">
        <v>2.9499999999999975</v>
      </c>
    </row>
    <row r="61" spans="1:1" x14ac:dyDescent="0.25">
      <c r="A61" s="35">
        <v>2.9999999999999973</v>
      </c>
    </row>
    <row r="62" spans="1:1" x14ac:dyDescent="0.25">
      <c r="A62" s="35">
        <v>3.0499999999999972</v>
      </c>
    </row>
    <row r="63" spans="1:1" x14ac:dyDescent="0.25">
      <c r="A63" s="35">
        <v>3.099999999999997</v>
      </c>
    </row>
    <row r="64" spans="1:1" x14ac:dyDescent="0.25">
      <c r="A64" s="35">
        <v>3.1499999999999968</v>
      </c>
    </row>
    <row r="65" spans="1:1" x14ac:dyDescent="0.25">
      <c r="A65" s="35">
        <v>3.1999999999999966</v>
      </c>
    </row>
    <row r="66" spans="1:1" x14ac:dyDescent="0.25">
      <c r="A66" s="35">
        <v>3.2499999999999964</v>
      </c>
    </row>
    <row r="67" spans="1:1" x14ac:dyDescent="0.25">
      <c r="A67" s="35">
        <v>3.2999999999999963</v>
      </c>
    </row>
    <row r="68" spans="1:1" x14ac:dyDescent="0.25">
      <c r="A68" s="35">
        <v>3.3499999999999961</v>
      </c>
    </row>
    <row r="69" spans="1:1" x14ac:dyDescent="0.25">
      <c r="A69" s="35">
        <v>3.3999999999999959</v>
      </c>
    </row>
    <row r="70" spans="1:1" x14ac:dyDescent="0.25">
      <c r="A70" s="35">
        <v>3.4499999999999957</v>
      </c>
    </row>
    <row r="71" spans="1:1" x14ac:dyDescent="0.25">
      <c r="A71" s="35">
        <v>3.4999999999999956</v>
      </c>
    </row>
    <row r="72" spans="1:1" x14ac:dyDescent="0.25">
      <c r="A72" s="35">
        <v>3.5499999999999954</v>
      </c>
    </row>
    <row r="73" spans="1:1" x14ac:dyDescent="0.25">
      <c r="A73" s="35">
        <v>3.5999999999999952</v>
      </c>
    </row>
    <row r="74" spans="1:1" x14ac:dyDescent="0.25">
      <c r="A74" s="35">
        <v>3.649999999999995</v>
      </c>
    </row>
    <row r="75" spans="1:1" x14ac:dyDescent="0.25">
      <c r="A75" s="35">
        <v>3.6999999999999948</v>
      </c>
    </row>
    <row r="76" spans="1:1" x14ac:dyDescent="0.25">
      <c r="A76" s="35">
        <v>3.7499999999999947</v>
      </c>
    </row>
    <row r="77" spans="1:1" x14ac:dyDescent="0.25">
      <c r="A77" s="35">
        <v>3.7999999999999945</v>
      </c>
    </row>
    <row r="78" spans="1:1" x14ac:dyDescent="0.25">
      <c r="A78" s="35">
        <v>3.8499999999999943</v>
      </c>
    </row>
    <row r="79" spans="1:1" x14ac:dyDescent="0.25">
      <c r="A79" s="35">
        <v>3.8999999999999941</v>
      </c>
    </row>
    <row r="80" spans="1:1" x14ac:dyDescent="0.25">
      <c r="A80" s="35">
        <v>3.949999999999994</v>
      </c>
    </row>
    <row r="81" spans="1:1" x14ac:dyDescent="0.25">
      <c r="A81" s="35">
        <v>3.9999999999999938</v>
      </c>
    </row>
    <row r="82" spans="1:1" x14ac:dyDescent="0.25">
      <c r="A82" s="35">
        <v>4.0499999999999936</v>
      </c>
    </row>
    <row r="83" spans="1:1" x14ac:dyDescent="0.25">
      <c r="A83" s="35">
        <v>4.0999999999999934</v>
      </c>
    </row>
    <row r="84" spans="1:1" x14ac:dyDescent="0.25">
      <c r="A84" s="35">
        <v>4.1499999999999932</v>
      </c>
    </row>
    <row r="85" spans="1:1" x14ac:dyDescent="0.25">
      <c r="A85" s="35">
        <v>4.1999999999999931</v>
      </c>
    </row>
    <row r="86" spans="1:1" x14ac:dyDescent="0.25">
      <c r="A86" s="35">
        <v>4.2499999999999929</v>
      </c>
    </row>
    <row r="87" spans="1:1" x14ac:dyDescent="0.25">
      <c r="A87" s="35">
        <v>4.2999999999999927</v>
      </c>
    </row>
    <row r="88" spans="1:1" x14ac:dyDescent="0.25">
      <c r="A88" s="35">
        <v>4.3499999999999925</v>
      </c>
    </row>
    <row r="89" spans="1:1" x14ac:dyDescent="0.25">
      <c r="A89" s="35">
        <v>4.3999999999999924</v>
      </c>
    </row>
    <row r="90" spans="1:1" x14ac:dyDescent="0.25">
      <c r="A90" s="35">
        <v>4.4499999999999922</v>
      </c>
    </row>
    <row r="91" spans="1:1" x14ac:dyDescent="0.25">
      <c r="A91" s="35">
        <v>4.499999999999992</v>
      </c>
    </row>
    <row r="92" spans="1:1" x14ac:dyDescent="0.25">
      <c r="A92" s="35">
        <v>4.5499999999999918</v>
      </c>
    </row>
    <row r="93" spans="1:1" x14ac:dyDescent="0.25">
      <c r="A93" s="35">
        <v>4.5999999999999917</v>
      </c>
    </row>
    <row r="94" spans="1:1" x14ac:dyDescent="0.25">
      <c r="A94" s="35">
        <v>4.6499999999999915</v>
      </c>
    </row>
    <row r="95" spans="1:1" x14ac:dyDescent="0.25">
      <c r="A95" s="35">
        <v>4.6999999999999913</v>
      </c>
    </row>
    <row r="96" spans="1:1" x14ac:dyDescent="0.25">
      <c r="A96" s="35">
        <v>4.7499999999999911</v>
      </c>
    </row>
    <row r="97" spans="1:1" x14ac:dyDescent="0.25">
      <c r="A97" s="35">
        <v>4.7999999999999909</v>
      </c>
    </row>
    <row r="98" spans="1:1" x14ac:dyDescent="0.25">
      <c r="A98" s="35">
        <v>4.8499999999999908</v>
      </c>
    </row>
    <row r="99" spans="1:1" x14ac:dyDescent="0.25">
      <c r="A99" s="35">
        <v>4.8999999999999906</v>
      </c>
    </row>
    <row r="100" spans="1:1" x14ac:dyDescent="0.25">
      <c r="A100" s="35">
        <v>4.9499999999999904</v>
      </c>
    </row>
    <row r="101" spans="1:1" x14ac:dyDescent="0.25">
      <c r="A101" s="35">
        <v>4.9999999999999902</v>
      </c>
    </row>
    <row r="102" spans="1:1" x14ac:dyDescent="0.25">
      <c r="A102" s="35">
        <v>5.0499999999999901</v>
      </c>
    </row>
    <row r="103" spans="1:1" x14ac:dyDescent="0.25">
      <c r="A103" s="35">
        <v>5.0999999999999899</v>
      </c>
    </row>
    <row r="104" spans="1:1" x14ac:dyDescent="0.25">
      <c r="A104" s="35">
        <v>5.1499999999999897</v>
      </c>
    </row>
    <row r="105" spans="1:1" x14ac:dyDescent="0.25">
      <c r="A105" s="35">
        <v>5.1999999999999895</v>
      </c>
    </row>
    <row r="106" spans="1:1" x14ac:dyDescent="0.25">
      <c r="A106" s="35">
        <v>5.2499999999999893</v>
      </c>
    </row>
    <row r="107" spans="1:1" x14ac:dyDescent="0.25">
      <c r="A107" s="35">
        <v>5.2999999999999892</v>
      </c>
    </row>
    <row r="108" spans="1:1" x14ac:dyDescent="0.25">
      <c r="A108" s="35">
        <v>5.349999999999989</v>
      </c>
    </row>
    <row r="109" spans="1:1" x14ac:dyDescent="0.25">
      <c r="A109" s="35">
        <v>5.3999999999999888</v>
      </c>
    </row>
    <row r="110" spans="1:1" x14ac:dyDescent="0.25">
      <c r="A110" s="35">
        <v>5.4499999999999886</v>
      </c>
    </row>
    <row r="111" spans="1:1" x14ac:dyDescent="0.25">
      <c r="A111" s="35">
        <v>5.4999999999999885</v>
      </c>
    </row>
    <row r="112" spans="1:1" x14ac:dyDescent="0.25">
      <c r="A112" s="35">
        <v>5.5499999999999883</v>
      </c>
    </row>
    <row r="113" spans="1:1" x14ac:dyDescent="0.25">
      <c r="A113" s="35">
        <v>5.5999999999999881</v>
      </c>
    </row>
    <row r="114" spans="1:1" x14ac:dyDescent="0.25">
      <c r="A114" s="35">
        <v>5.6499999999999879</v>
      </c>
    </row>
    <row r="115" spans="1:1" x14ac:dyDescent="0.25">
      <c r="A115" s="35">
        <v>5.6999999999999877</v>
      </c>
    </row>
    <row r="116" spans="1:1" x14ac:dyDescent="0.25">
      <c r="A116" s="35">
        <v>5.7499999999999876</v>
      </c>
    </row>
    <row r="117" spans="1:1" x14ac:dyDescent="0.25">
      <c r="A117" s="35">
        <v>5.7999999999999874</v>
      </c>
    </row>
    <row r="118" spans="1:1" x14ac:dyDescent="0.25">
      <c r="A118" s="35">
        <v>5.8499999999999872</v>
      </c>
    </row>
    <row r="119" spans="1:1" x14ac:dyDescent="0.25">
      <c r="A119" s="35">
        <v>5.899999999999987</v>
      </c>
    </row>
    <row r="120" spans="1:1" x14ac:dyDescent="0.25">
      <c r="A120" s="35">
        <v>5.9499999999999869</v>
      </c>
    </row>
    <row r="121" spans="1:1" x14ac:dyDescent="0.25">
      <c r="A121" s="35">
        <v>5.9999999999999867</v>
      </c>
    </row>
    <row r="122" spans="1:1" x14ac:dyDescent="0.25">
      <c r="A122" s="35">
        <v>6.0499999999999865</v>
      </c>
    </row>
    <row r="123" spans="1:1" x14ac:dyDescent="0.25">
      <c r="A123" s="35">
        <v>6.0999999999999863</v>
      </c>
    </row>
    <row r="124" spans="1:1" x14ac:dyDescent="0.25">
      <c r="A124" s="35">
        <v>6.1499999999999861</v>
      </c>
    </row>
    <row r="125" spans="1:1" x14ac:dyDescent="0.25">
      <c r="A125" s="35">
        <v>6.199999999999986</v>
      </c>
    </row>
    <row r="126" spans="1:1" x14ac:dyDescent="0.25">
      <c r="A126" s="35">
        <v>6.2499999999999858</v>
      </c>
    </row>
    <row r="127" spans="1:1" x14ac:dyDescent="0.25">
      <c r="A127" s="35">
        <v>6.2999999999999856</v>
      </c>
    </row>
    <row r="128" spans="1:1" x14ac:dyDescent="0.25">
      <c r="A128" s="35">
        <v>6.3499999999999854</v>
      </c>
    </row>
    <row r="129" spans="1:1" x14ac:dyDescent="0.25">
      <c r="A129" s="35">
        <v>6.3999999999999853</v>
      </c>
    </row>
    <row r="130" spans="1:1" x14ac:dyDescent="0.25">
      <c r="A130" s="35">
        <v>6.4499999999999851</v>
      </c>
    </row>
    <row r="131" spans="1:1" x14ac:dyDescent="0.25">
      <c r="A131" s="35">
        <v>6.4999999999999849</v>
      </c>
    </row>
    <row r="132" spans="1:1" x14ac:dyDescent="0.25">
      <c r="A132" s="35">
        <v>6.5499999999999847</v>
      </c>
    </row>
    <row r="133" spans="1:1" x14ac:dyDescent="0.25">
      <c r="A133" s="35">
        <v>6.5999999999999845</v>
      </c>
    </row>
    <row r="134" spans="1:1" x14ac:dyDescent="0.25">
      <c r="A134" s="35">
        <v>6.6499999999999844</v>
      </c>
    </row>
    <row r="135" spans="1:1" x14ac:dyDescent="0.25">
      <c r="A135" s="35">
        <v>6.6999999999999842</v>
      </c>
    </row>
    <row r="136" spans="1:1" x14ac:dyDescent="0.25">
      <c r="A136" s="35">
        <v>6.749999999999984</v>
      </c>
    </row>
    <row r="137" spans="1:1" x14ac:dyDescent="0.25">
      <c r="A137" s="35">
        <v>6.7999999999999838</v>
      </c>
    </row>
    <row r="138" spans="1:1" x14ac:dyDescent="0.25">
      <c r="A138" s="35">
        <v>6.8499999999999837</v>
      </c>
    </row>
    <row r="139" spans="1:1" x14ac:dyDescent="0.25">
      <c r="A139" s="35">
        <v>6.8999999999999835</v>
      </c>
    </row>
    <row r="140" spans="1:1" x14ac:dyDescent="0.25">
      <c r="A140" s="35">
        <v>6.9499999999999833</v>
      </c>
    </row>
    <row r="141" spans="1:1" x14ac:dyDescent="0.25">
      <c r="A141" s="35">
        <v>6.9999999999999831</v>
      </c>
    </row>
    <row r="142" spans="1:1" x14ac:dyDescent="0.25">
      <c r="A142" s="35">
        <v>7.0499999999999829</v>
      </c>
    </row>
    <row r="143" spans="1:1" x14ac:dyDescent="0.25">
      <c r="A143" s="35">
        <v>7.0999999999999828</v>
      </c>
    </row>
    <row r="144" spans="1:1" x14ac:dyDescent="0.25">
      <c r="A144" s="35">
        <v>7.1499999999999826</v>
      </c>
    </row>
    <row r="145" spans="1:1" x14ac:dyDescent="0.25">
      <c r="A145" s="35">
        <v>7.1999999999999824</v>
      </c>
    </row>
    <row r="146" spans="1:1" x14ac:dyDescent="0.25">
      <c r="A146" s="35">
        <v>7.2499999999999822</v>
      </c>
    </row>
    <row r="147" spans="1:1" x14ac:dyDescent="0.25">
      <c r="A147" s="35">
        <v>7.2999999999999821</v>
      </c>
    </row>
    <row r="148" spans="1:1" x14ac:dyDescent="0.25">
      <c r="A148" s="35">
        <v>7.3499999999999819</v>
      </c>
    </row>
    <row r="149" spans="1:1" x14ac:dyDescent="0.25">
      <c r="A149" s="35">
        <v>7.3999999999999817</v>
      </c>
    </row>
    <row r="150" spans="1:1" x14ac:dyDescent="0.25">
      <c r="A150" s="35">
        <v>7.4499999999999815</v>
      </c>
    </row>
    <row r="151" spans="1:1" x14ac:dyDescent="0.25">
      <c r="A151" s="35">
        <v>7.4999999999999813</v>
      </c>
    </row>
    <row r="152" spans="1:1" x14ac:dyDescent="0.25">
      <c r="A152" s="35">
        <v>7.5499999999999812</v>
      </c>
    </row>
    <row r="153" spans="1:1" x14ac:dyDescent="0.25">
      <c r="A153" s="35">
        <v>7.599999999999981</v>
      </c>
    </row>
    <row r="154" spans="1:1" x14ac:dyDescent="0.25">
      <c r="A154" s="35">
        <v>7.6499999999999808</v>
      </c>
    </row>
    <row r="155" spans="1:1" x14ac:dyDescent="0.25">
      <c r="A155" s="35">
        <v>7.6999999999999806</v>
      </c>
    </row>
    <row r="156" spans="1:1" x14ac:dyDescent="0.25">
      <c r="A156" s="35">
        <v>7.7499999999999805</v>
      </c>
    </row>
    <row r="157" spans="1:1" x14ac:dyDescent="0.25">
      <c r="A157" s="35">
        <v>7.7999999999999803</v>
      </c>
    </row>
    <row r="158" spans="1:1" x14ac:dyDescent="0.25">
      <c r="A158" s="35">
        <v>7.8499999999999801</v>
      </c>
    </row>
    <row r="159" spans="1:1" x14ac:dyDescent="0.25">
      <c r="A159" s="35">
        <v>7.8999999999999799</v>
      </c>
    </row>
    <row r="160" spans="1:1" x14ac:dyDescent="0.25">
      <c r="A160" s="35">
        <v>7.9499999999999797</v>
      </c>
    </row>
    <row r="161" spans="1:1" x14ac:dyDescent="0.25">
      <c r="A161" s="35">
        <v>7.9999999999999796</v>
      </c>
    </row>
    <row r="162" spans="1:1" x14ac:dyDescent="0.25">
      <c r="A162" s="35">
        <v>8.0499999999999794</v>
      </c>
    </row>
    <row r="163" spans="1:1" x14ac:dyDescent="0.25">
      <c r="A163" s="35">
        <v>8.0999999999999801</v>
      </c>
    </row>
    <row r="164" spans="1:1" x14ac:dyDescent="0.25">
      <c r="A164" s="35">
        <v>8.1499999999999808</v>
      </c>
    </row>
    <row r="165" spans="1:1" x14ac:dyDescent="0.25">
      <c r="A165" s="35">
        <v>8.1999999999999815</v>
      </c>
    </row>
    <row r="166" spans="1:1" x14ac:dyDescent="0.25">
      <c r="A166" s="35">
        <v>8.2499999999999822</v>
      </c>
    </row>
    <row r="167" spans="1:1" x14ac:dyDescent="0.25">
      <c r="A167" s="35">
        <v>8.2999999999999829</v>
      </c>
    </row>
    <row r="168" spans="1:1" x14ac:dyDescent="0.25">
      <c r="A168" s="35">
        <v>8.3499999999999837</v>
      </c>
    </row>
    <row r="169" spans="1:1" x14ac:dyDescent="0.25">
      <c r="A169" s="35">
        <v>8.3999999999999844</v>
      </c>
    </row>
    <row r="170" spans="1:1" x14ac:dyDescent="0.25">
      <c r="A170" s="35">
        <v>8.4499999999999851</v>
      </c>
    </row>
    <row r="171" spans="1:1" x14ac:dyDescent="0.25">
      <c r="A171" s="35">
        <v>8.4999999999999858</v>
      </c>
    </row>
    <row r="172" spans="1:1" x14ac:dyDescent="0.25">
      <c r="A172" s="35">
        <v>8.5499999999999865</v>
      </c>
    </row>
    <row r="173" spans="1:1" x14ac:dyDescent="0.25">
      <c r="A173" s="35">
        <v>8.5999999999999872</v>
      </c>
    </row>
    <row r="174" spans="1:1" x14ac:dyDescent="0.25">
      <c r="A174" s="35">
        <v>8.6499999999999879</v>
      </c>
    </row>
    <row r="175" spans="1:1" x14ac:dyDescent="0.25">
      <c r="A175" s="35">
        <v>8.6999999999999886</v>
      </c>
    </row>
    <row r="176" spans="1:1" x14ac:dyDescent="0.25">
      <c r="A176" s="35">
        <v>8.7499999999999893</v>
      </c>
    </row>
    <row r="177" spans="1:1" x14ac:dyDescent="0.25">
      <c r="A177" s="35">
        <v>8.7999999999999901</v>
      </c>
    </row>
    <row r="178" spans="1:1" x14ac:dyDescent="0.25">
      <c r="A178" s="35">
        <v>8.8499999999999908</v>
      </c>
    </row>
    <row r="179" spans="1:1" x14ac:dyDescent="0.25">
      <c r="A179" s="35">
        <v>8.8999999999999915</v>
      </c>
    </row>
    <row r="180" spans="1:1" x14ac:dyDescent="0.25">
      <c r="A180" s="35">
        <v>8.9499999999999922</v>
      </c>
    </row>
    <row r="181" spans="1:1" x14ac:dyDescent="0.25">
      <c r="A181" s="35">
        <v>8.9999999999999929</v>
      </c>
    </row>
    <row r="182" spans="1:1" x14ac:dyDescent="0.25">
      <c r="A182" s="35">
        <v>9.0499999999999936</v>
      </c>
    </row>
    <row r="183" spans="1:1" x14ac:dyDescent="0.25">
      <c r="A183" s="35">
        <v>9.0999999999999943</v>
      </c>
    </row>
    <row r="184" spans="1:1" x14ac:dyDescent="0.25">
      <c r="A184" s="35">
        <v>9.149999999999995</v>
      </c>
    </row>
    <row r="185" spans="1:1" x14ac:dyDescent="0.25">
      <c r="A185" s="35">
        <v>9.1999999999999957</v>
      </c>
    </row>
    <row r="186" spans="1:1" x14ac:dyDescent="0.25">
      <c r="A186" s="35">
        <v>9.2499999999999964</v>
      </c>
    </row>
    <row r="187" spans="1:1" x14ac:dyDescent="0.25">
      <c r="A187" s="35">
        <v>9.2999999999999972</v>
      </c>
    </row>
    <row r="188" spans="1:1" x14ac:dyDescent="0.25">
      <c r="A188" s="35">
        <v>9.3499999999999979</v>
      </c>
    </row>
    <row r="189" spans="1:1" x14ac:dyDescent="0.25">
      <c r="A189" s="35">
        <v>9.3999999999999986</v>
      </c>
    </row>
    <row r="190" spans="1:1" x14ac:dyDescent="0.25">
      <c r="A190" s="35">
        <v>9.4499999999999993</v>
      </c>
    </row>
    <row r="191" spans="1:1" x14ac:dyDescent="0.25">
      <c r="A191" s="35">
        <v>9.5</v>
      </c>
    </row>
    <row r="192" spans="1:1" x14ac:dyDescent="0.25">
      <c r="A192" s="35">
        <v>9.5500000000000007</v>
      </c>
    </row>
    <row r="193" spans="1:1" x14ac:dyDescent="0.25">
      <c r="A193" s="35">
        <v>9.6000000000000014</v>
      </c>
    </row>
    <row r="194" spans="1:1" x14ac:dyDescent="0.25">
      <c r="A194" s="35">
        <v>9.6500000000000021</v>
      </c>
    </row>
    <row r="195" spans="1:1" x14ac:dyDescent="0.25">
      <c r="A195" s="35">
        <v>9.7000000000000028</v>
      </c>
    </row>
    <row r="196" spans="1:1" x14ac:dyDescent="0.25">
      <c r="A196" s="35">
        <v>9.7500000000000036</v>
      </c>
    </row>
    <row r="197" spans="1:1" x14ac:dyDescent="0.25">
      <c r="A197" s="35">
        <v>9.8000000000000043</v>
      </c>
    </row>
    <row r="198" spans="1:1" x14ac:dyDescent="0.25">
      <c r="A198" s="35">
        <v>9.850000000000005</v>
      </c>
    </row>
    <row r="199" spans="1:1" x14ac:dyDescent="0.25">
      <c r="A199" s="35">
        <v>9.9000000000000057</v>
      </c>
    </row>
    <row r="200" spans="1:1" x14ac:dyDescent="0.25">
      <c r="A200" s="35">
        <v>9.9500000000000064</v>
      </c>
    </row>
    <row r="201" spans="1:1" x14ac:dyDescent="0.25">
      <c r="A201" s="35">
        <v>10.000000000000007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PE Calc</vt:lpstr>
      <vt:lpstr>Graph</vt:lpstr>
      <vt:lpstr>large</vt:lpstr>
      <vt:lpstr>'PE Calc'!Print_Area</vt:lpstr>
      <vt:lpstr>small</vt:lpstr>
    </vt:vector>
  </TitlesOfParts>
  <Company/>
  <LinksUpToDate>false</LinksUpToDate>
  <SharedDoc>false</SharedDoc>
  <HyperlinkBase>http://www.fshrmen.net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Shot placement related to parallax errors</dc:title>
  <dc:subject>Rifle Scope Parallax Error</dc:subject>
  <dc:creator>Andrew Lindsay</dc:creator>
  <cp:lastModifiedBy>Andrew Lindsay</cp:lastModifiedBy>
  <cp:lastPrinted>2013-08-04T01:36:34Z</cp:lastPrinted>
  <dcterms:created xsi:type="dcterms:W3CDTF">2013-08-03T16:10:53Z</dcterms:created>
  <dcterms:modified xsi:type="dcterms:W3CDTF">2021-04-14T08:49:47Z</dcterms:modified>
</cp:coreProperties>
</file>